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dalu.sharepoint.com/teams/DSSCUBICS/Shared Documents/COMM/3. Link Budget/"/>
    </mc:Choice>
  </mc:AlternateContent>
  <xr:revisionPtr revIDLastSave="386" documentId="13_ncr:1_{3B11EDA6-E90F-41EA-915E-15EFF7B06CBD}" xr6:coauthVersionLast="47" xr6:coauthVersionMax="47" xr10:uidLastSave="{C889EF2F-DAC3-4FC4-B36D-15F9B6C9852F}"/>
  <bookViews>
    <workbookView xWindow="-120" yWindow="-120" windowWidth="29040" windowHeight="15720" xr2:uid="{0C4C659C-C615-4F45-B422-7A1746CE9E7F}"/>
  </bookViews>
  <sheets>
    <sheet name="Link Budget" sheetId="1" r:id="rId1"/>
    <sheet name="System design"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3" i="1" l="1"/>
  <c r="M16" i="1"/>
  <c r="I16" i="1"/>
  <c r="I19" i="1"/>
  <c r="I15" i="1"/>
  <c r="I12" i="1"/>
  <c r="N10" i="1" l="1"/>
  <c r="M10" i="1"/>
  <c r="I10" i="1"/>
  <c r="I9" i="1"/>
  <c r="I13" i="1"/>
  <c r="M9" i="1"/>
  <c r="I11" i="1" l="1"/>
  <c r="I5" i="1" l="1"/>
  <c r="I6" i="1"/>
  <c r="C25" i="1"/>
  <c r="I14" i="1"/>
  <c r="M14" i="1" l="1"/>
  <c r="M6" i="1"/>
  <c r="M19" i="1"/>
  <c r="M11" i="1"/>
  <c r="M12" i="1" s="1"/>
  <c r="E25" i="1"/>
  <c r="E24" i="1"/>
  <c r="D24" i="1" s="1"/>
  <c r="M5" i="1" s="1"/>
  <c r="C24" i="1" l="1"/>
  <c r="M15" i="1" s="1"/>
  <c r="B51" i="1"/>
  <c r="B53" i="1"/>
  <c r="B52" i="1" l="1"/>
  <c r="B54" i="1" s="1"/>
  <c r="B44" i="1" s="1"/>
  <c r="M7" i="1" l="1"/>
  <c r="I7" i="1"/>
  <c r="I20" i="1" l="1"/>
  <c r="I21" i="1" s="1"/>
  <c r="M20" i="1"/>
  <c r="M21" i="1" s="1"/>
</calcChain>
</file>

<file path=xl/sharedStrings.xml><?xml version="1.0" encoding="utf-8"?>
<sst xmlns="http://schemas.openxmlformats.org/spreadsheetml/2006/main" count="143" uniqueCount="112">
  <si>
    <t>COMMS Link Budget</t>
  </si>
  <si>
    <t>Feb 2 2026</t>
  </si>
  <si>
    <t>Item</t>
  </si>
  <si>
    <t>Data</t>
  </si>
  <si>
    <t>Description</t>
  </si>
  <si>
    <t>Signed Off / Reviewed By</t>
  </si>
  <si>
    <t>Issuance</t>
  </si>
  <si>
    <t>Name</t>
  </si>
  <si>
    <t>Submitted to</t>
  </si>
  <si>
    <t>Date</t>
  </si>
  <si>
    <t>Version</t>
  </si>
  <si>
    <t>Downlink</t>
  </si>
  <si>
    <t>Uplink</t>
  </si>
  <si>
    <t xml:space="preserve">N/A </t>
  </si>
  <si>
    <t>James Hillaby</t>
  </si>
  <si>
    <t>Internal</t>
  </si>
  <si>
    <t>V 1.0</t>
  </si>
  <si>
    <t>Feed Losses (dB)</t>
  </si>
  <si>
    <t>V 1.1</t>
  </si>
  <si>
    <t>EIRP (dB)</t>
  </si>
  <si>
    <t>V 1.2</t>
  </si>
  <si>
    <t>Pointing Loss (dB)</t>
  </si>
  <si>
    <t>V 1.3</t>
  </si>
  <si>
    <t>FSPL (dB)</t>
  </si>
  <si>
    <t>V 1.4</t>
  </si>
  <si>
    <t>Polarization Loss (dB)</t>
  </si>
  <si>
    <t>V 1.5</t>
  </si>
  <si>
    <t>Earth Station Pointing Losses (ϑ)</t>
  </si>
  <si>
    <t>V 1.6</t>
  </si>
  <si>
    <t>Mech Earth Station Pointing Error (ϑ)</t>
  </si>
  <si>
    <t>ALFA SPID</t>
  </si>
  <si>
    <t>V 1.7</t>
  </si>
  <si>
    <r>
      <t>Total Earth Station Losses (</t>
    </r>
    <r>
      <rPr>
        <sz val="11"/>
        <color theme="1"/>
        <rFont val="Aptos Narrow"/>
        <family val="2"/>
      </rPr>
      <t>ϑ</t>
    </r>
    <r>
      <rPr>
        <sz val="11.75"/>
        <color theme="1"/>
        <rFont val="Aptos Narrow"/>
        <family val="2"/>
      </rPr>
      <t>)</t>
    </r>
  </si>
  <si>
    <t>V 1.8</t>
  </si>
  <si>
    <t>Total Earth Station Losses (dB)</t>
  </si>
  <si>
    <t>V 1.9</t>
  </si>
  <si>
    <t>Human Created Noise (K)</t>
  </si>
  <si>
    <t>G ant (dB)</t>
  </si>
  <si>
    <t>T sys (K)</t>
  </si>
  <si>
    <t>Basic Comms System Choices Ground Station</t>
  </si>
  <si>
    <t>Receiving Figure of Merit -  G/T (dB)</t>
  </si>
  <si>
    <t>Names</t>
  </si>
  <si>
    <t>Noise (db)</t>
  </si>
  <si>
    <t>Power (w)</t>
  </si>
  <si>
    <t>Gain(dB)</t>
  </si>
  <si>
    <t>Slides Values</t>
  </si>
  <si>
    <t>Implementation Loss (dB)</t>
  </si>
  <si>
    <t>Modulation</t>
  </si>
  <si>
    <t>2GFSK</t>
  </si>
  <si>
    <t>N/A</t>
  </si>
  <si>
    <t>Ionospheric Loss (dB)</t>
  </si>
  <si>
    <t>SDR</t>
  </si>
  <si>
    <t>Thermal Noise (K)</t>
  </si>
  <si>
    <t>Not necessary for calculation but good refrence for how it is calculated</t>
  </si>
  <si>
    <t>LNA</t>
  </si>
  <si>
    <t>Eb/No (dB)</t>
  </si>
  <si>
    <t>PA</t>
  </si>
  <si>
    <t>Link Margin (dB)</t>
  </si>
  <si>
    <t>Pre Amp</t>
  </si>
  <si>
    <t>Filter</t>
  </si>
  <si>
    <t>SUM (Transmitting)</t>
  </si>
  <si>
    <t>SUM (Receiving)</t>
  </si>
  <si>
    <t>Antenna</t>
  </si>
  <si>
    <t>20 Element Cross Polarized Yagi</t>
  </si>
  <si>
    <t>Basic Comms System Choices Onboard</t>
  </si>
  <si>
    <t>Noise (dB)</t>
  </si>
  <si>
    <t>Gain(dBi)</t>
  </si>
  <si>
    <t>Transciever</t>
  </si>
  <si>
    <t>Transciever Specs</t>
  </si>
  <si>
    <t>Current Values</t>
  </si>
  <si>
    <t>Max</t>
  </si>
  <si>
    <t>Min</t>
  </si>
  <si>
    <t>Data Rate (bps)</t>
  </si>
  <si>
    <t>Pulse Shaping Bandwidth</t>
  </si>
  <si>
    <t>Orbit</t>
  </si>
  <si>
    <t>Our Value</t>
  </si>
  <si>
    <t>Slide Values</t>
  </si>
  <si>
    <t>Distance</t>
  </si>
  <si>
    <t>kilometers</t>
  </si>
  <si>
    <t>Altitude (H)</t>
  </si>
  <si>
    <t>Degrees</t>
  </si>
  <si>
    <t>Min Angle (ε)</t>
  </si>
  <si>
    <t>Note if we assume that human created noise to decrease porportionately as the angle increses an angle of 10 degrees is sufficient as the human created thermal noise is 662.5K and a Link Margin above 6dB</t>
  </si>
  <si>
    <t>Angle (Rad)</t>
  </si>
  <si>
    <t>Formula</t>
  </si>
  <si>
    <t>ρ</t>
  </si>
  <si>
    <t>η</t>
  </si>
  <si>
    <t>ε</t>
  </si>
  <si>
    <t>λ</t>
  </si>
  <si>
    <t>position error</t>
  </si>
  <si>
    <t>Rotator</t>
  </si>
  <si>
    <t>Angle error</t>
  </si>
  <si>
    <t>Yeasu G-5500</t>
  </si>
  <si>
    <t>Amateur Radio Specs</t>
  </si>
  <si>
    <t xml:space="preserve">Our Data </t>
  </si>
  <si>
    <t>CSA Slides</t>
  </si>
  <si>
    <t>Frequency</t>
  </si>
  <si>
    <t>Bandwidth</t>
  </si>
  <si>
    <t>BER</t>
  </si>
  <si>
    <t>10^-5</t>
  </si>
  <si>
    <t>Useful Resources</t>
  </si>
  <si>
    <t>1.10 Telecommunications Webinar - Google Drive</t>
  </si>
  <si>
    <t>https://www.orcasat.ca/updates/antenna-deployment-testing</t>
  </si>
  <si>
    <t>https://gitlab.orcasat.ca/orcasat-group/orcasat-antenna/-/tree/master?ref_type=heads</t>
  </si>
  <si>
    <t>chrome-extension://efaidnbmnnnibpcajpcglclefindmkaj/https://www.itu.int/dms_pubrec/itu-r/rec/p/R-REC-P.372-16-202208-S!!PDF-E.pdf</t>
  </si>
  <si>
    <t>https://drive.google.com/file/d/0B42R6NUvjMKxUGhKYkstRGVaVkU/view?resourcekey=0-sDgs2xFGRgNOQP-WFNn9Gg</t>
  </si>
  <si>
    <t>June 11 2026</t>
  </si>
  <si>
    <t>Estimated by the CSA Via ITU P.372 6.1</t>
  </si>
  <si>
    <t>Estimated feed losses for onboard system</t>
  </si>
  <si>
    <t>Estimated feed losses for Ground Station</t>
  </si>
  <si>
    <t>*Note CSA P.Eng Peter Kazakoff recommends the figure of 290k</t>
  </si>
  <si>
    <t>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</si>
</sst>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9">
    <font>
      <sz val="11"/>
      <color theme="1"/>
      <name val="Aptos Narrow"/>
      <family val="2"/>
      <scheme val="minor"/>
    </font>
    <font>
      <sz val="8"/>
      <name val="Aptos Narrow"/>
      <family val="2"/>
      <scheme val="minor"/>
    </font>
    <font>
      <u/>
      <sz val="11"/>
      <color theme="10"/>
      <name val="Aptos Narrow"/>
      <family val="2"/>
      <scheme val="minor"/>
    </font>
    <font>
      <sz val="11"/>
      <color theme="1"/>
      <name val="Aptos Narrow"/>
      <family val="2"/>
    </font>
    <font>
      <sz val="11"/>
      <color rgb="FF000000"/>
      <name val="Ui-Sans-Serif"/>
      <charset val="1"/>
    </font>
    <font>
      <sz val="11"/>
      <color theme="1"/>
      <name val="Cambria Math"/>
      <family val="1"/>
    </font>
    <font>
      <sz val="11.75"/>
      <color theme="1"/>
      <name val="Aptos Narrow"/>
      <family val="2"/>
    </font>
    <font>
      <b/>
      <sz val="11"/>
      <color theme="1"/>
      <name val="Aptos Narrow"/>
      <family val="2"/>
      <scheme val="minor"/>
    </font>
    <font>
      <sz val="24"/>
      <color theme="1"/>
      <name val="Aptos Narrow"/>
      <family val="2"/>
      <scheme val="minor"/>
    </font>
  </fonts>
  <fills count="8">
    <fill>
      <patternFill patternType="none"/>
    </fill>
    <fill>
      <patternFill patternType="gray125"/>
    </fill>
    <fill>
      <patternFill patternType="solid">
        <fgColor rgb="FFCAE4CF"/>
        <bgColor indexed="64"/>
      </patternFill>
    </fill>
    <fill>
      <patternFill patternType="solid">
        <fgColor rgb="FFFF0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rgb="FFFFFFC5"/>
        <bgColor indexed="64"/>
      </patternFill>
    </fill>
  </fills>
  <borders count="4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rgb="FF000000"/>
      </left>
      <right style="medium">
        <color rgb="FF000000"/>
      </right>
      <top style="medium">
        <color rgb="FF000000"/>
      </top>
      <bottom style="thin">
        <color indexed="64"/>
      </bottom>
      <diagonal/>
    </border>
    <border>
      <left style="medium">
        <color rgb="FF000000"/>
      </left>
      <right style="medium">
        <color rgb="FF000000"/>
      </right>
      <top style="medium">
        <color indexed="64"/>
      </top>
      <bottom style="thin">
        <color indexed="64"/>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thin">
        <color indexed="64"/>
      </top>
      <bottom style="medium">
        <color rgb="FF000000"/>
      </bottom>
      <diagonal/>
    </border>
    <border>
      <left/>
      <right/>
      <top style="medium">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style="medium">
        <color indexed="64"/>
      </right>
      <top style="thin">
        <color indexed="64"/>
      </top>
      <bottom/>
      <diagonal/>
    </border>
  </borders>
  <cellStyleXfs count="2">
    <xf numFmtId="0" fontId="0" fillId="0" borderId="0"/>
    <xf numFmtId="0" fontId="2" fillId="0" borderId="0" applyNumberFormat="0" applyFill="0" applyBorder="0" applyAlignment="0" applyProtection="0"/>
  </cellStyleXfs>
  <cellXfs count="195">
    <xf numFmtId="0" fontId="0" fillId="0" borderId="0" xfId="0"/>
    <xf numFmtId="0" fontId="0" fillId="0" borderId="11" xfId="0" applyBorder="1"/>
    <xf numFmtId="0" fontId="0" fillId="0" borderId="1" xfId="0" applyBorder="1"/>
    <xf numFmtId="0" fontId="0" fillId="0" borderId="8" xfId="0" applyBorder="1" applyAlignment="1">
      <alignment horizontal="center" vertical="center"/>
    </xf>
    <xf numFmtId="0" fontId="0" fillId="0" borderId="4" xfId="0" applyBorder="1"/>
    <xf numFmtId="0" fontId="0" fillId="0" borderId="19" xfId="0"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2" borderId="19" xfId="0" applyFill="1" applyBorder="1" applyAlignment="1">
      <alignment horizontal="center" vertical="center"/>
    </xf>
    <xf numFmtId="0" fontId="0" fillId="2" borderId="18" xfId="0" applyFill="1" applyBorder="1" applyAlignment="1">
      <alignment horizontal="center" vertical="center"/>
    </xf>
    <xf numFmtId="0" fontId="0" fillId="2" borderId="16" xfId="0" applyFill="1" applyBorder="1" applyAlignment="1">
      <alignment horizontal="center" vertical="center"/>
    </xf>
    <xf numFmtId="0" fontId="0" fillId="2" borderId="1" xfId="0" applyFill="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0" xfId="0" applyAlignment="1">
      <alignment wrapText="1"/>
    </xf>
    <xf numFmtId="0" fontId="0" fillId="0" borderId="15" xfId="0" applyBorder="1" applyAlignment="1">
      <alignment horizontal="center" vertical="center" wrapText="1"/>
    </xf>
    <xf numFmtId="0" fontId="0" fillId="0" borderId="15" xfId="0" applyBorder="1"/>
    <xf numFmtId="0" fontId="0" fillId="0" borderId="18" xfId="0" applyBorder="1" applyAlignment="1">
      <alignment horizontal="center" vertical="center" wrapText="1"/>
    </xf>
    <xf numFmtId="0" fontId="0" fillId="0" borderId="4"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0" fillId="0" borderId="5"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2" fontId="0" fillId="0" borderId="19" xfId="0" applyNumberFormat="1" applyBorder="1" applyAlignment="1">
      <alignment horizontal="center" vertical="center"/>
    </xf>
    <xf numFmtId="2" fontId="0" fillId="0" borderId="22" xfId="0" applyNumberFormat="1" applyBorder="1" applyAlignment="1">
      <alignment horizontal="center" vertical="center"/>
    </xf>
    <xf numFmtId="2" fontId="0" fillId="2" borderId="19" xfId="0" applyNumberFormat="1" applyFill="1" applyBorder="1" applyAlignment="1">
      <alignment horizontal="center" vertical="center"/>
    </xf>
    <xf numFmtId="0" fontId="0" fillId="0" borderId="10" xfId="0" applyBorder="1" applyAlignment="1">
      <alignment horizontal="center" vertical="center"/>
    </xf>
    <xf numFmtId="0" fontId="0" fillId="0" borderId="10" xfId="0" applyBorder="1"/>
    <xf numFmtId="0" fontId="0" fillId="2" borderId="21" xfId="0" applyFill="1" applyBorder="1" applyAlignment="1">
      <alignment horizontal="center" vertical="center"/>
    </xf>
    <xf numFmtId="0" fontId="0" fillId="0" borderId="23" xfId="0" applyBorder="1" applyAlignment="1">
      <alignment horizontal="center" vertical="center"/>
    </xf>
    <xf numFmtId="0" fontId="0" fillId="0" borderId="17" xfId="0" applyBorder="1"/>
    <xf numFmtId="0" fontId="0" fillId="0" borderId="1" xfId="0" applyBorder="1" applyAlignment="1">
      <alignment horizontal="center" vertical="center"/>
    </xf>
    <xf numFmtId="0" fontId="4" fillId="0" borderId="9" xfId="0" applyFont="1" applyBorder="1" applyAlignment="1">
      <alignment horizontal="center" vertical="center"/>
    </xf>
    <xf numFmtId="0" fontId="0" fillId="3" borderId="18" xfId="0" applyFill="1" applyBorder="1" applyAlignment="1">
      <alignment horizontal="center" vertical="center"/>
    </xf>
    <xf numFmtId="2" fontId="0" fillId="3" borderId="19" xfId="0" applyNumberFormat="1" applyFill="1" applyBorder="1" applyAlignment="1">
      <alignment horizontal="center" vertical="center"/>
    </xf>
    <xf numFmtId="0" fontId="0" fillId="0" borderId="19" xfId="0" applyBorder="1" applyAlignment="1">
      <alignment horizontal="center" vertical="center" wrapText="1"/>
    </xf>
    <xf numFmtId="0" fontId="0" fillId="0" borderId="25" xfId="0" applyBorder="1" applyAlignment="1">
      <alignment horizontal="center" vertical="center"/>
    </xf>
    <xf numFmtId="0" fontId="0" fillId="0" borderId="24" xfId="0" applyBorder="1" applyAlignment="1">
      <alignment horizontal="center" vertical="center"/>
    </xf>
    <xf numFmtId="0" fontId="0" fillId="0" borderId="0" xfId="0" applyAlignment="1">
      <alignment horizontal="center"/>
    </xf>
    <xf numFmtId="0" fontId="0" fillId="0" borderId="19" xfId="0" applyBorder="1"/>
    <xf numFmtId="0" fontId="0" fillId="4" borderId="1" xfId="0" applyFill="1" applyBorder="1" applyAlignment="1">
      <alignment horizontal="center" vertical="center"/>
    </xf>
    <xf numFmtId="0" fontId="0" fillId="4" borderId="16" xfId="0" applyFill="1" applyBorder="1" applyAlignment="1">
      <alignment horizontal="center" vertical="center"/>
    </xf>
    <xf numFmtId="0" fontId="0" fillId="4" borderId="21" xfId="0" applyFill="1" applyBorder="1" applyAlignment="1">
      <alignment horizontal="center" vertical="center"/>
    </xf>
    <xf numFmtId="0" fontId="0" fillId="4" borderId="22" xfId="0" applyFill="1" applyBorder="1" applyAlignment="1">
      <alignment horizontal="center" vertical="center"/>
    </xf>
    <xf numFmtId="0" fontId="0" fillId="4" borderId="18" xfId="0" applyFill="1" applyBorder="1" applyAlignment="1">
      <alignment horizontal="center" vertical="center"/>
    </xf>
    <xf numFmtId="2" fontId="0" fillId="4" borderId="19" xfId="0" applyNumberFormat="1" applyFill="1" applyBorder="1" applyAlignment="1">
      <alignment horizontal="center" vertical="center"/>
    </xf>
    <xf numFmtId="0" fontId="0" fillId="4" borderId="19" xfId="0" applyFill="1" applyBorder="1" applyAlignment="1">
      <alignment horizontal="center" vertical="center"/>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0" fillId="5" borderId="12" xfId="0" applyFill="1" applyBorder="1" applyAlignment="1">
      <alignment horizontal="center" vertical="center"/>
    </xf>
    <xf numFmtId="0" fontId="0" fillId="5" borderId="6" xfId="0" applyFill="1" applyBorder="1" applyAlignment="1">
      <alignment horizontal="center" vertical="center"/>
    </xf>
    <xf numFmtId="0" fontId="0" fillId="5" borderId="14" xfId="0" applyFill="1" applyBorder="1" applyAlignment="1">
      <alignment horizontal="center" vertical="center"/>
    </xf>
    <xf numFmtId="0" fontId="0" fillId="5" borderId="7" xfId="0" applyFill="1" applyBorder="1" applyAlignment="1">
      <alignment horizontal="center" vertical="center"/>
    </xf>
    <xf numFmtId="0" fontId="0" fillId="5" borderId="21" xfId="0" applyFill="1" applyBorder="1" applyAlignment="1">
      <alignment horizontal="center" vertical="center"/>
    </xf>
    <xf numFmtId="0" fontId="0" fillId="5" borderId="24" xfId="0" applyFill="1" applyBorder="1" applyAlignment="1">
      <alignment horizontal="center" vertical="center"/>
    </xf>
    <xf numFmtId="0" fontId="0" fillId="5" borderId="11" xfId="0" applyFill="1" applyBorder="1" applyAlignment="1">
      <alignment horizontal="center" vertical="center"/>
    </xf>
    <xf numFmtId="0" fontId="0" fillId="5" borderId="4" xfId="0" applyFill="1" applyBorder="1"/>
    <xf numFmtId="0" fontId="0" fillId="5" borderId="2" xfId="0" applyFill="1" applyBorder="1" applyAlignment="1">
      <alignment horizontal="center" vertical="center"/>
    </xf>
    <xf numFmtId="0" fontId="0" fillId="5" borderId="8" xfId="0" applyFill="1" applyBorder="1" applyAlignment="1">
      <alignment horizontal="center" vertical="center"/>
    </xf>
    <xf numFmtId="0" fontId="0" fillId="5" borderId="4" xfId="0" applyFill="1" applyBorder="1" applyAlignment="1">
      <alignment horizontal="center" vertical="center"/>
    </xf>
    <xf numFmtId="0" fontId="0" fillId="5" borderId="9" xfId="0" applyFill="1" applyBorder="1" applyAlignment="1">
      <alignment horizontal="center" vertical="center"/>
    </xf>
    <xf numFmtId="0" fontId="0" fillId="5" borderId="6" xfId="0" applyFill="1" applyBorder="1" applyAlignment="1">
      <alignment wrapText="1"/>
    </xf>
    <xf numFmtId="0" fontId="0" fillId="5" borderId="10" xfId="0" applyFill="1" applyBorder="1" applyAlignment="1">
      <alignment horizontal="center" vertical="center"/>
    </xf>
    <xf numFmtId="0" fontId="0" fillId="5" borderId="9" xfId="0" applyFill="1" applyBorder="1"/>
    <xf numFmtId="0" fontId="0" fillId="5" borderId="0" xfId="0" applyFill="1" applyAlignment="1">
      <alignment horizontal="center" vertical="center" wrapText="1"/>
    </xf>
    <xf numFmtId="0" fontId="0" fillId="5" borderId="2" xfId="0" applyFill="1" applyBorder="1"/>
    <xf numFmtId="0" fontId="0" fillId="5" borderId="3" xfId="0" applyFill="1" applyBorder="1"/>
    <xf numFmtId="0" fontId="0" fillId="5" borderId="5" xfId="0" applyFill="1" applyBorder="1" applyAlignment="1">
      <alignment horizontal="center" vertical="center"/>
    </xf>
    <xf numFmtId="0" fontId="0" fillId="5" borderId="0" xfId="0" applyFill="1" applyAlignment="1">
      <alignment horizontal="center" vertical="center"/>
    </xf>
    <xf numFmtId="0" fontId="0" fillId="5" borderId="1" xfId="0" applyFill="1" applyBorder="1" applyAlignment="1">
      <alignment horizontal="center" vertical="center"/>
    </xf>
    <xf numFmtId="0" fontId="0" fillId="5" borderId="16" xfId="0" applyFill="1" applyBorder="1" applyAlignment="1">
      <alignment horizontal="center" vertical="center"/>
    </xf>
    <xf numFmtId="0" fontId="0" fillId="5" borderId="15" xfId="0" applyFill="1" applyBorder="1" applyAlignment="1">
      <alignment horizontal="center" vertical="center"/>
    </xf>
    <xf numFmtId="0" fontId="0" fillId="5" borderId="17" xfId="0" applyFill="1" applyBorder="1" applyAlignment="1">
      <alignment horizontal="center" vertical="center"/>
    </xf>
    <xf numFmtId="0" fontId="0" fillId="5" borderId="16" xfId="0" applyFill="1" applyBorder="1"/>
    <xf numFmtId="0" fontId="5" fillId="5" borderId="0" xfId="0" applyFont="1" applyFill="1"/>
    <xf numFmtId="0" fontId="3" fillId="5" borderId="9" xfId="0" applyFont="1" applyFill="1" applyBorder="1" applyAlignment="1">
      <alignment horizontal="center" vertical="center"/>
    </xf>
    <xf numFmtId="0" fontId="0" fillId="5" borderId="18" xfId="0" applyFill="1" applyBorder="1" applyAlignment="1">
      <alignment horizontal="center" vertical="center" wrapText="1"/>
    </xf>
    <xf numFmtId="0" fontId="0" fillId="5" borderId="28" xfId="0" applyFill="1" applyBorder="1" applyAlignment="1">
      <alignment horizontal="center" vertical="center"/>
    </xf>
    <xf numFmtId="0" fontId="0" fillId="0" borderId="29" xfId="0" applyBorder="1" applyAlignment="1">
      <alignment horizontal="center" vertical="center" wrapText="1"/>
    </xf>
    <xf numFmtId="0" fontId="0" fillId="5" borderId="29" xfId="0" applyFill="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24" xfId="0" applyBorder="1" applyAlignment="1">
      <alignment horizontal="center"/>
    </xf>
    <xf numFmtId="0" fontId="0" fillId="0" borderId="27" xfId="0" applyBorder="1" applyAlignment="1">
      <alignment horizontal="center" vertical="center" wrapText="1"/>
    </xf>
    <xf numFmtId="0" fontId="0" fillId="0" borderId="1" xfId="0" applyBorder="1" applyAlignment="1">
      <alignment horizontal="center" vertical="center" wrapText="1"/>
    </xf>
    <xf numFmtId="0" fontId="0" fillId="5" borderId="4" xfId="0" applyFill="1" applyBorder="1" applyAlignment="1">
      <alignment wrapText="1"/>
    </xf>
    <xf numFmtId="0" fontId="0" fillId="5" borderId="6" xfId="0" applyFill="1" applyBorder="1"/>
    <xf numFmtId="0" fontId="0" fillId="0" borderId="31" xfId="0" applyBorder="1" applyAlignment="1">
      <alignment horizontal="center"/>
    </xf>
    <xf numFmtId="0" fontId="0" fillId="0" borderId="36" xfId="0" applyBorder="1" applyAlignment="1">
      <alignment horizontal="center"/>
    </xf>
    <xf numFmtId="0" fontId="0" fillId="5" borderId="39" xfId="0" applyFill="1" applyBorder="1" applyAlignment="1">
      <alignment horizontal="center"/>
    </xf>
    <xf numFmtId="0" fontId="0" fillId="5" borderId="4" xfId="0" applyFill="1" applyBorder="1" applyAlignment="1">
      <alignment vertical="center" wrapText="1"/>
    </xf>
    <xf numFmtId="0" fontId="0" fillId="0" borderId="4" xfId="0" applyBorder="1" applyAlignment="1">
      <alignment vertical="center" wrapText="1"/>
    </xf>
    <xf numFmtId="16" fontId="0" fillId="0" borderId="19" xfId="0" applyNumberFormat="1" applyBorder="1" applyAlignment="1">
      <alignment horizontal="center" vertical="center"/>
    </xf>
    <xf numFmtId="0" fontId="0" fillId="5" borderId="16" xfId="0" applyFill="1" applyBorder="1" applyAlignment="1">
      <alignment horizontal="center" vertical="center" wrapText="1"/>
    </xf>
    <xf numFmtId="0" fontId="0" fillId="0" borderId="16" xfId="0" applyBorder="1" applyAlignment="1">
      <alignment horizontal="center" vertical="center" wrapText="1"/>
    </xf>
    <xf numFmtId="0" fontId="0" fillId="0" borderId="26" xfId="0" applyBorder="1" applyAlignment="1">
      <alignment horizontal="center" vertical="center" wrapText="1"/>
    </xf>
    <xf numFmtId="0" fontId="0" fillId="5" borderId="26" xfId="0" applyFill="1" applyBorder="1" applyAlignment="1">
      <alignment horizontal="center" vertical="center" wrapText="1"/>
    </xf>
    <xf numFmtId="0" fontId="0" fillId="0" borderId="23" xfId="0" applyBorder="1" applyAlignment="1">
      <alignment horizontal="center" vertical="center" wrapText="1"/>
    </xf>
    <xf numFmtId="0" fontId="0" fillId="0" borderId="0" xfId="0" applyAlignment="1">
      <alignment horizontal="center" vertical="center" wrapText="1"/>
    </xf>
    <xf numFmtId="0" fontId="2" fillId="0" borderId="15" xfId="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2" fillId="5" borderId="15" xfId="1" applyFill="1" applyBorder="1" applyAlignment="1">
      <alignment horizontal="center"/>
    </xf>
    <xf numFmtId="0" fontId="0" fillId="5" borderId="16" xfId="0" applyFill="1" applyBorder="1" applyAlignment="1">
      <alignment horizontal="center"/>
    </xf>
    <xf numFmtId="0" fontId="0" fillId="5" borderId="17" xfId="0" applyFill="1" applyBorder="1" applyAlignment="1">
      <alignment horizontal="center"/>
    </xf>
    <xf numFmtId="0" fontId="0" fillId="0" borderId="15" xfId="0" applyBorder="1" applyAlignment="1">
      <alignment horizontal="center"/>
    </xf>
    <xf numFmtId="0" fontId="0" fillId="0" borderId="35" xfId="0" applyBorder="1" applyAlignment="1">
      <alignment horizontal="center"/>
    </xf>
    <xf numFmtId="0" fontId="0" fillId="5" borderId="37" xfId="0" applyFill="1" applyBorder="1" applyAlignment="1">
      <alignment horizontal="center"/>
    </xf>
    <xf numFmtId="0" fontId="0" fillId="5" borderId="38" xfId="0" applyFill="1" applyBorder="1" applyAlignment="1">
      <alignment horizontal="center"/>
    </xf>
    <xf numFmtId="0" fontId="0" fillId="6" borderId="4" xfId="0" applyFill="1" applyBorder="1" applyAlignment="1">
      <alignment vertical="center" wrapText="1"/>
    </xf>
    <xf numFmtId="0" fontId="0" fillId="6" borderId="4" xfId="0" applyFill="1" applyBorder="1" applyAlignment="1">
      <alignment horizontal="center" vertical="center"/>
    </xf>
    <xf numFmtId="0" fontId="0" fillId="6" borderId="9" xfId="0" applyFill="1" applyBorder="1" applyAlignment="1">
      <alignment horizontal="center" vertical="center"/>
    </xf>
    <xf numFmtId="0" fontId="0" fillId="6" borderId="8" xfId="0" applyFill="1" applyBorder="1" applyAlignment="1">
      <alignment horizontal="center" vertical="center"/>
    </xf>
    <xf numFmtId="164" fontId="0" fillId="5" borderId="31" xfId="0" applyNumberFormat="1" applyFill="1" applyBorder="1" applyAlignment="1">
      <alignment horizontal="center" vertical="center" wrapText="1"/>
    </xf>
    <xf numFmtId="0" fontId="0" fillId="5" borderId="31" xfId="0" applyFill="1" applyBorder="1" applyAlignment="1">
      <alignment horizontal="center" vertical="center" wrapText="1"/>
    </xf>
    <xf numFmtId="164" fontId="4" fillId="0" borderId="0" xfId="0" applyNumberFormat="1" applyFont="1" applyAlignment="1">
      <alignment horizontal="center" vertical="center" wrapText="1"/>
    </xf>
    <xf numFmtId="164" fontId="3" fillId="5" borderId="0" xfId="0" applyNumberFormat="1" applyFont="1" applyFill="1" applyAlignment="1">
      <alignment horizontal="center" vertical="center" wrapText="1"/>
    </xf>
    <xf numFmtId="164" fontId="0" fillId="0" borderId="0" xfId="0" applyNumberFormat="1" applyAlignment="1">
      <alignment horizontal="center" vertical="center" wrapText="1"/>
    </xf>
    <xf numFmtId="0" fontId="0" fillId="5" borderId="14" xfId="0" applyFill="1" applyBorder="1" applyAlignment="1">
      <alignment horizontal="center" vertical="center" wrapText="1"/>
    </xf>
    <xf numFmtId="0" fontId="0" fillId="0" borderId="40" xfId="0" applyBorder="1" applyAlignment="1">
      <alignment horizontal="center" vertical="center"/>
    </xf>
    <xf numFmtId="0" fontId="3" fillId="5" borderId="4" xfId="0" applyFont="1" applyFill="1" applyBorder="1" applyAlignment="1">
      <alignment horizontal="center" vertical="center"/>
    </xf>
    <xf numFmtId="164" fontId="3" fillId="5" borderId="2" xfId="0" applyNumberFormat="1" applyFont="1" applyFill="1" applyBorder="1" applyAlignment="1">
      <alignment horizontal="center" vertical="center" wrapText="1"/>
    </xf>
    <xf numFmtId="0" fontId="0" fillId="5" borderId="3" xfId="0" applyFill="1" applyBorder="1" applyAlignment="1">
      <alignment horizontal="center" vertical="center" wrapText="1"/>
    </xf>
    <xf numFmtId="0" fontId="0" fillId="0" borderId="4" xfId="0" applyBorder="1" applyAlignment="1">
      <alignment horizontal="center" vertical="center" wrapText="1"/>
    </xf>
    <xf numFmtId="164" fontId="3" fillId="5" borderId="4" xfId="0" applyNumberFormat="1" applyFont="1" applyFill="1" applyBorder="1" applyAlignment="1">
      <alignment horizontal="center" vertical="center" wrapText="1"/>
    </xf>
    <xf numFmtId="164" fontId="0" fillId="0" borderId="4" xfId="0" applyNumberFormat="1" applyBorder="1" applyAlignment="1">
      <alignment horizontal="center" vertical="center" wrapText="1"/>
    </xf>
    <xf numFmtId="0" fontId="0" fillId="5" borderId="6" xfId="0" applyFill="1" applyBorder="1" applyAlignment="1">
      <alignment horizontal="center" vertical="center" wrapText="1"/>
    </xf>
    <xf numFmtId="0" fontId="0" fillId="6" borderId="1" xfId="0" applyFill="1" applyBorder="1" applyAlignment="1">
      <alignment horizontal="center" vertical="center"/>
    </xf>
    <xf numFmtId="164" fontId="0" fillId="4" borderId="19" xfId="0" applyNumberFormat="1" applyFill="1" applyBorder="1" applyAlignment="1">
      <alignment horizontal="center" vertical="center"/>
    </xf>
    <xf numFmtId="0" fontId="0" fillId="7" borderId="18" xfId="0" applyFill="1" applyBorder="1" applyAlignment="1">
      <alignment horizontal="center" vertical="center"/>
    </xf>
    <xf numFmtId="164" fontId="0" fillId="2" borderId="19" xfId="0" applyNumberFormat="1" applyFill="1" applyBorder="1" applyAlignment="1">
      <alignment horizontal="center" vertical="center"/>
    </xf>
    <xf numFmtId="0" fontId="2" fillId="0" borderId="0" xfId="1" applyFill="1" applyBorder="1" applyAlignment="1">
      <alignment horizontal="center" vertical="center"/>
    </xf>
    <xf numFmtId="2" fontId="0" fillId="6" borderId="19" xfId="0" applyNumberFormat="1" applyFill="1" applyBorder="1" applyAlignment="1">
      <alignment horizontal="center" vertical="center"/>
    </xf>
    <xf numFmtId="0" fontId="0" fillId="6" borderId="18" xfId="0" applyFill="1" applyBorder="1" applyAlignment="1">
      <alignment horizontal="left" vertical="center" wrapText="1"/>
    </xf>
    <xf numFmtId="0" fontId="0" fillId="6" borderId="0" xfId="0" applyFill="1"/>
    <xf numFmtId="0" fontId="0" fillId="6" borderId="18" xfId="0" applyFill="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7" fillId="0" borderId="6" xfId="0" applyFont="1" applyBorder="1" applyAlignment="1">
      <alignment horizontal="center" vertical="center"/>
    </xf>
    <xf numFmtId="0" fontId="7" fillId="0" borderId="14" xfId="0" applyFont="1" applyBorder="1" applyAlignment="1">
      <alignment horizontal="center" vertical="center"/>
    </xf>
    <xf numFmtId="0" fontId="7" fillId="0" borderId="7" xfId="0" applyFont="1" applyBorder="1" applyAlignment="1">
      <alignment horizontal="center" vertical="center"/>
    </xf>
    <xf numFmtId="0" fontId="7" fillId="0" borderId="15" xfId="0" applyFont="1" applyBorder="1" applyAlignment="1">
      <alignment horizontal="center"/>
    </xf>
    <xf numFmtId="0" fontId="7" fillId="0" borderId="16" xfId="0" applyFont="1" applyBorder="1" applyAlignment="1">
      <alignment horizontal="center"/>
    </xf>
    <xf numFmtId="0" fontId="7" fillId="0" borderId="17" xfId="0" applyFont="1" applyBorder="1" applyAlignment="1">
      <alignment horizont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0" fillId="5" borderId="6" xfId="0" applyFill="1" applyBorder="1" applyAlignment="1">
      <alignment horizontal="center" vertical="center"/>
    </xf>
    <xf numFmtId="0" fontId="0" fillId="5" borderId="14" xfId="0" applyFill="1" applyBorder="1" applyAlignment="1">
      <alignment horizontal="center" vertical="center"/>
    </xf>
    <xf numFmtId="0" fontId="0" fillId="5" borderId="0" xfId="0" applyFill="1" applyAlignment="1">
      <alignment horizontal="center" vertical="center"/>
    </xf>
    <xf numFmtId="0" fontId="0" fillId="5" borderId="7" xfId="0" applyFill="1" applyBorder="1" applyAlignment="1">
      <alignment horizontal="center" vertical="center"/>
    </xf>
    <xf numFmtId="0" fontId="0" fillId="5" borderId="15" xfId="0" applyFill="1" applyBorder="1" applyAlignment="1">
      <alignment horizontal="center" vertical="center" wrapText="1"/>
    </xf>
    <xf numFmtId="0" fontId="0" fillId="5" borderId="16" xfId="0" applyFill="1" applyBorder="1" applyAlignment="1">
      <alignment horizontal="center" vertical="center" wrapText="1"/>
    </xf>
    <xf numFmtId="0" fontId="0" fillId="5" borderId="17" xfId="0" applyFill="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5" xfId="0" applyFont="1" applyBorder="1" applyAlignment="1">
      <alignment horizontal="center" wrapText="1"/>
    </xf>
    <xf numFmtId="0" fontId="7" fillId="0" borderId="16" xfId="0" applyFont="1" applyBorder="1" applyAlignment="1">
      <alignment horizontal="center" wrapText="1"/>
    </xf>
    <xf numFmtId="0" fontId="7" fillId="0" borderId="17" xfId="0" applyFont="1" applyBorder="1" applyAlignment="1">
      <alignment horizontal="center" wrapText="1"/>
    </xf>
    <xf numFmtId="0" fontId="0" fillId="5" borderId="0" xfId="0" applyFill="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0" fillId="0" borderId="6" xfId="0" applyBorder="1" applyAlignment="1">
      <alignment horizontal="center"/>
    </xf>
    <xf numFmtId="0" fontId="0" fillId="0" borderId="7" xfId="0" applyBorder="1" applyAlignment="1">
      <alignment horizontal="center"/>
    </xf>
    <xf numFmtId="0" fontId="0" fillId="5" borderId="2" xfId="0" applyFill="1" applyBorder="1" applyAlignment="1">
      <alignment horizontal="center" vertical="center"/>
    </xf>
    <xf numFmtId="0" fontId="0" fillId="5" borderId="3" xfId="0" applyFill="1" applyBorder="1" applyAlignment="1">
      <alignment horizontal="center" vertical="center"/>
    </xf>
    <xf numFmtId="0" fontId="0" fillId="0" borderId="35" xfId="0" applyBorder="1" applyAlignment="1">
      <alignment horizontal="center"/>
    </xf>
    <xf numFmtId="0" fontId="0" fillId="0" borderId="0" xfId="0" applyBorder="1" applyAlignment="1">
      <alignment horizontal="center"/>
    </xf>
    <xf numFmtId="0" fontId="0" fillId="0" borderId="36" xfId="0" applyBorder="1" applyAlignment="1">
      <alignment horizontal="center"/>
    </xf>
    <xf numFmtId="0" fontId="0" fillId="5" borderId="32" xfId="0" applyFill="1" applyBorder="1" applyAlignment="1">
      <alignment horizontal="center"/>
    </xf>
    <xf numFmtId="0" fontId="0" fillId="5" borderId="33" xfId="0" applyFill="1" applyBorder="1" applyAlignment="1">
      <alignment horizontal="center"/>
    </xf>
    <xf numFmtId="0" fontId="0" fillId="5" borderId="34" xfId="0" applyFill="1" applyBorder="1" applyAlignment="1">
      <alignment horizontal="center"/>
    </xf>
    <xf numFmtId="0" fontId="0" fillId="5" borderId="35" xfId="0" applyFill="1" applyBorder="1" applyAlignment="1">
      <alignment horizontal="center" vertical="center"/>
    </xf>
    <xf numFmtId="0" fontId="0" fillId="5" borderId="0" xfId="0" applyFill="1" applyBorder="1" applyAlignment="1">
      <alignment horizontal="center" vertical="center"/>
    </xf>
    <xf numFmtId="0" fontId="0" fillId="5" borderId="36" xfId="0" applyFill="1" applyBorder="1" applyAlignment="1">
      <alignment horizontal="center" vertical="center"/>
    </xf>
    <xf numFmtId="0" fontId="0" fillId="0" borderId="2" xfId="0" applyBorder="1" applyAlignment="1">
      <alignment horizontal="center" vertical="center"/>
    </xf>
    <xf numFmtId="0" fontId="0" fillId="0" borderId="31" xfId="0" applyBorder="1" applyAlignment="1">
      <alignment horizontal="center" vertical="center"/>
    </xf>
    <xf numFmtId="0" fontId="0" fillId="0" borderId="3" xfId="0" applyBorder="1" applyAlignment="1">
      <alignment horizontal="center" vertical="center"/>
    </xf>
    <xf numFmtId="0" fontId="0" fillId="5" borderId="4" xfId="0" applyFill="1" applyBorder="1" applyAlignment="1">
      <alignment horizontal="center" vertical="center"/>
    </xf>
    <xf numFmtId="0" fontId="0" fillId="5" borderId="5" xfId="0" applyFill="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5" borderId="16" xfId="0" applyFill="1" applyBorder="1" applyAlignment="1">
      <alignment horizontal="center" vertical="center"/>
    </xf>
    <xf numFmtId="0" fontId="0" fillId="5" borderId="15" xfId="0" applyFill="1" applyBorder="1" applyAlignment="1">
      <alignment horizontal="center" vertical="center"/>
    </xf>
    <xf numFmtId="0" fontId="0" fillId="5" borderId="17" xfId="0" applyFill="1" applyBorder="1" applyAlignment="1">
      <alignment horizontal="center" vertical="center"/>
    </xf>
    <xf numFmtId="0" fontId="0" fillId="6" borderId="0" xfId="0" applyFill="1" applyAlignment="1">
      <alignment wrapText="1"/>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FFFFC5"/>
      <color rgb="FFCAE4CF"/>
      <color rgb="FFD7FDD7"/>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352950</xdr:colOff>
      <xdr:row>46</xdr:row>
      <xdr:rowOff>80839</xdr:rowOff>
    </xdr:from>
    <xdr:ext cx="191206" cy="173766"/>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628755C8-4E7C-3531-93D4-AD8923F2EF75}"/>
                </a:ext>
              </a:extLst>
            </xdr:cNvPr>
            <xdr:cNvSpPr txBox="1"/>
          </xdr:nvSpPr>
          <xdr:spPr>
            <a:xfrm>
              <a:off x="352950" y="9605839"/>
              <a:ext cx="191206" cy="1737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CA" sz="1100" i="1">
                            <a:latin typeface="Cambria Math" panose="02040503050406030204" pitchFamily="18" charset="0"/>
                          </a:rPr>
                        </m:ctrlPr>
                      </m:sSubPr>
                      <m:e>
                        <m:r>
                          <m:rPr>
                            <m:sty m:val="p"/>
                          </m:rPr>
                          <a:rPr lang="en-CA" sz="1100" b="0" i="1">
                            <a:latin typeface="Cambria Math" panose="02040503050406030204" pitchFamily="18" charset="0"/>
                          </a:rPr>
                          <m:t>R</m:t>
                        </m:r>
                      </m:e>
                      <m:sub>
                        <m:r>
                          <m:rPr>
                            <m:sty m:val="p"/>
                          </m:rPr>
                          <a:rPr lang="en-CA" sz="1100" b="0" i="1">
                            <a:latin typeface="Cambria Math" panose="02040503050406030204" pitchFamily="18" charset="0"/>
                          </a:rPr>
                          <m:t>E</m:t>
                        </m:r>
                      </m:sub>
                    </m:sSub>
                  </m:oMath>
                </m:oMathPara>
              </a14:m>
              <a:endParaRPr lang="en-CA" sz="1100"/>
            </a:p>
          </xdr:txBody>
        </xdr:sp>
      </mc:Choice>
      <mc:Fallback xmlns="">
        <xdr:sp macro="" textlink="">
          <xdr:nvSpPr>
            <xdr:cNvPr id="12" name="TextBox 11">
              <a:extLst>
                <a:ext uri="{FF2B5EF4-FFF2-40B4-BE49-F238E27FC236}">
                  <a16:creationId xmlns:a16="http://schemas.microsoft.com/office/drawing/2014/main" id="{628755C8-4E7C-3531-93D4-AD8923F2EF75}"/>
                </a:ext>
              </a:extLst>
            </xdr:cNvPr>
            <xdr:cNvSpPr txBox="1"/>
          </xdr:nvSpPr>
          <xdr:spPr>
            <a:xfrm>
              <a:off x="352950" y="9605839"/>
              <a:ext cx="191206" cy="1737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CA" sz="1100" b="0" i="0">
                  <a:latin typeface="Cambria Math" panose="02040503050406030204" pitchFamily="18" charset="0"/>
                </a:rPr>
                <a:t>R_E</a:t>
              </a:r>
              <a:endParaRPr lang="en-CA" sz="1100"/>
            </a:p>
          </xdr:txBody>
        </xdr:sp>
      </mc:Fallback>
    </mc:AlternateContent>
    <xdr:clientData/>
  </xdr:oneCellAnchor>
  <xdr:oneCellAnchor>
    <xdr:from>
      <xdr:col>2</xdr:col>
      <xdr:colOff>878660</xdr:colOff>
      <xdr:row>50</xdr:row>
      <xdr:rowOff>13835</xdr:rowOff>
    </xdr:from>
    <xdr:ext cx="1584431" cy="519181"/>
    <mc:AlternateContent xmlns:mc="http://schemas.openxmlformats.org/markup-compatibility/2006" xmlns:a14="http://schemas.microsoft.com/office/drawing/2010/main">
      <mc:Choice Requires="a14">
        <xdr:sp macro="" textlink="">
          <xdr:nvSpPr>
            <xdr:cNvPr id="6" name="TextBox 2">
              <a:extLst>
                <a:ext uri="{FF2B5EF4-FFF2-40B4-BE49-F238E27FC236}">
                  <a16:creationId xmlns:a16="http://schemas.microsoft.com/office/drawing/2014/main" id="{B37BE85A-9BC9-42BE-BEBA-2E8471C1388D}"/>
                </a:ext>
              </a:extLst>
            </xdr:cNvPr>
            <xdr:cNvSpPr txBox="1"/>
          </xdr:nvSpPr>
          <xdr:spPr>
            <a:xfrm>
              <a:off x="2654392" y="12525603"/>
              <a:ext cx="1584431" cy="5191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unc>
                      <m:funcPr>
                        <m:ctrlPr>
                          <a:rPr lang="en-CA" sz="1100" i="1">
                            <a:latin typeface="Cambria Math" panose="02040503050406030204" pitchFamily="18" charset="0"/>
                          </a:rPr>
                        </m:ctrlPr>
                      </m:funcPr>
                      <m:fName>
                        <m:sSup>
                          <m:sSupPr>
                            <m:ctrlPr>
                              <a:rPr lang="en-CA" sz="1100" i="1">
                                <a:latin typeface="Cambria Math" panose="02040503050406030204" pitchFamily="18" charset="0"/>
                              </a:rPr>
                            </m:ctrlPr>
                          </m:sSupPr>
                          <m:e>
                            <m:r>
                              <a:rPr lang="en-CA" sz="1100" b="0" i="0">
                                <a:latin typeface="Cambria Math" panose="02040503050406030204" pitchFamily="18" charset="0"/>
                              </a:rPr>
                              <m:t> </m:t>
                            </m:r>
                            <m:r>
                              <m:rPr>
                                <m:sty m:val="p"/>
                              </m:rPr>
                              <a:rPr lang="el-GR" sz="1100" b="0" i="1">
                                <a:latin typeface="Cambria Math" panose="02040503050406030204" pitchFamily="18" charset="0"/>
                                <a:ea typeface="Cambria Math" panose="02040503050406030204" pitchFamily="18" charset="0"/>
                              </a:rPr>
                              <m:t>ρ</m:t>
                            </m:r>
                            <m:r>
                              <a:rPr lang="en-CA" sz="1100" b="0" i="0">
                                <a:latin typeface="Cambria Math" panose="02040503050406030204" pitchFamily="18" charset="0"/>
                              </a:rPr>
                              <m:t>= </m:t>
                            </m:r>
                            <m:r>
                              <m:rPr>
                                <m:sty m:val="p"/>
                              </m:rPr>
                              <a:rPr lang="en-CA" sz="1100" i="0">
                                <a:latin typeface="Cambria Math" panose="02040503050406030204" pitchFamily="18" charset="0"/>
                              </a:rPr>
                              <m:t>sin</m:t>
                            </m:r>
                          </m:e>
                          <m:sup>
                            <m:r>
                              <a:rPr lang="en-CA" sz="1100" i="1">
                                <a:latin typeface="Cambria Math" panose="02040503050406030204" pitchFamily="18" charset="0"/>
                              </a:rPr>
                              <m:t>−1</m:t>
                            </m:r>
                          </m:sup>
                        </m:sSup>
                      </m:fName>
                      <m:e>
                        <m:r>
                          <a:rPr lang="en-CA" sz="1100" b="0" i="1">
                            <a:latin typeface="Cambria Math" panose="02040503050406030204" pitchFamily="18" charset="0"/>
                          </a:rPr>
                          <m:t>(</m:t>
                        </m:r>
                        <m:f>
                          <m:fPr>
                            <m:ctrlPr>
                              <a:rPr lang="en-CA" sz="1100" b="0" i="1">
                                <a:solidFill>
                                  <a:schemeClr val="tx1"/>
                                </a:solidFill>
                                <a:effectLst/>
                                <a:latin typeface="Cambria Math" panose="02040503050406030204" pitchFamily="18" charset="0"/>
                                <a:ea typeface="+mn-ea"/>
                                <a:cs typeface="+mn-cs"/>
                              </a:rPr>
                            </m:ctrlPr>
                          </m:fPr>
                          <m:num>
                            <m:sSub>
                              <m:sSubPr>
                                <m:ctrlPr>
                                  <a:rPr lang="en-CA" sz="1100" b="0" i="1">
                                    <a:solidFill>
                                      <a:schemeClr val="tx1"/>
                                    </a:solidFill>
                                    <a:effectLst/>
                                    <a:latin typeface="Cambria Math" panose="02040503050406030204" pitchFamily="18" charset="0"/>
                                    <a:ea typeface="+mn-ea"/>
                                    <a:cs typeface="+mn-cs"/>
                                  </a:rPr>
                                </m:ctrlPr>
                              </m:sSubPr>
                              <m:e>
                                <m:r>
                                  <a:rPr lang="en-CA" sz="1100" b="0" i="1">
                                    <a:solidFill>
                                      <a:schemeClr val="tx1"/>
                                    </a:solidFill>
                                    <a:effectLst/>
                                    <a:latin typeface="Cambria Math" panose="02040503050406030204" pitchFamily="18" charset="0"/>
                                    <a:ea typeface="+mn-ea"/>
                                    <a:cs typeface="+mn-cs"/>
                                  </a:rPr>
                                  <m:t>𝑅</m:t>
                                </m:r>
                              </m:e>
                              <m:sub>
                                <m:r>
                                  <a:rPr lang="en-CA" sz="1100" b="0" i="1">
                                    <a:solidFill>
                                      <a:schemeClr val="tx1"/>
                                    </a:solidFill>
                                    <a:effectLst/>
                                    <a:latin typeface="Cambria Math" panose="02040503050406030204" pitchFamily="18" charset="0"/>
                                    <a:ea typeface="+mn-ea"/>
                                    <a:cs typeface="+mn-cs"/>
                                  </a:rPr>
                                  <m:t>𝐸</m:t>
                                </m:r>
                              </m:sub>
                            </m:sSub>
                          </m:num>
                          <m:den>
                            <m:sSub>
                              <m:sSubPr>
                                <m:ctrlPr>
                                  <a:rPr lang="en-CA" sz="1100" b="0" i="1">
                                    <a:solidFill>
                                      <a:schemeClr val="tx1"/>
                                    </a:solidFill>
                                    <a:effectLst/>
                                    <a:latin typeface="Cambria Math" panose="02040503050406030204" pitchFamily="18" charset="0"/>
                                    <a:ea typeface="+mn-ea"/>
                                    <a:cs typeface="+mn-cs"/>
                                  </a:rPr>
                                </m:ctrlPr>
                              </m:sSubPr>
                              <m:e>
                                <m:r>
                                  <a:rPr lang="en-CA" sz="1100" b="0" i="1">
                                    <a:solidFill>
                                      <a:schemeClr val="tx1"/>
                                    </a:solidFill>
                                    <a:effectLst/>
                                    <a:latin typeface="Cambria Math" panose="02040503050406030204" pitchFamily="18" charset="0"/>
                                    <a:ea typeface="+mn-ea"/>
                                    <a:cs typeface="+mn-cs"/>
                                  </a:rPr>
                                  <m:t>𝑅</m:t>
                                </m:r>
                              </m:e>
                              <m:sub>
                                <m:r>
                                  <a:rPr lang="en-CA" sz="1100" b="0" i="1">
                                    <a:solidFill>
                                      <a:schemeClr val="tx1"/>
                                    </a:solidFill>
                                    <a:effectLst/>
                                    <a:latin typeface="Cambria Math" panose="02040503050406030204" pitchFamily="18" charset="0"/>
                                    <a:ea typeface="+mn-ea"/>
                                    <a:cs typeface="+mn-cs"/>
                                  </a:rPr>
                                  <m:t>𝐸</m:t>
                                </m:r>
                              </m:sub>
                            </m:sSub>
                            <m:r>
                              <a:rPr lang="en-CA" sz="1100" b="0" i="1">
                                <a:solidFill>
                                  <a:schemeClr val="tx1"/>
                                </a:solidFill>
                                <a:effectLst/>
                                <a:latin typeface="Cambria Math" panose="02040503050406030204" pitchFamily="18" charset="0"/>
                                <a:ea typeface="+mn-ea"/>
                                <a:cs typeface="+mn-cs"/>
                              </a:rPr>
                              <m:t>+</m:t>
                            </m:r>
                            <m:r>
                              <a:rPr lang="en-CA" sz="1100" b="0" i="1">
                                <a:solidFill>
                                  <a:schemeClr val="tx1"/>
                                </a:solidFill>
                                <a:effectLst/>
                                <a:latin typeface="Cambria Math" panose="02040503050406030204" pitchFamily="18" charset="0"/>
                                <a:ea typeface="+mn-ea"/>
                                <a:cs typeface="+mn-cs"/>
                              </a:rPr>
                              <m:t>𝐻</m:t>
                            </m:r>
                          </m:den>
                        </m:f>
                      </m:e>
                    </m:func>
                    <m:r>
                      <a:rPr lang="en-CA" sz="1100" b="0" i="1">
                        <a:latin typeface="Cambria Math" panose="02040503050406030204" pitchFamily="18" charset="0"/>
                      </a:rPr>
                      <m:t>)</m:t>
                    </m:r>
                  </m:oMath>
                </m:oMathPara>
              </a14:m>
              <a:endParaRPr lang="en-CA" sz="1100"/>
            </a:p>
            <a:p>
              <a:endParaRPr lang="en-CA" sz="1100"/>
            </a:p>
          </xdr:txBody>
        </xdr:sp>
      </mc:Choice>
      <mc:Fallback xmlns="">
        <xdr:sp macro="" textlink="">
          <xdr:nvSpPr>
            <xdr:cNvPr id="6" name="TextBox 2">
              <a:extLst>
                <a:ext uri="{FF2B5EF4-FFF2-40B4-BE49-F238E27FC236}">
                  <a16:creationId xmlns:a16="http://schemas.microsoft.com/office/drawing/2014/main" id="{B37BE85A-9BC9-42BE-BEBA-2E8471C1388D}"/>
                </a:ext>
              </a:extLst>
            </xdr:cNvPr>
            <xdr:cNvSpPr txBox="1"/>
          </xdr:nvSpPr>
          <xdr:spPr>
            <a:xfrm>
              <a:off x="2654392" y="12525603"/>
              <a:ext cx="1584431" cy="5191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CA" sz="1100" i="0">
                  <a:latin typeface="Cambria Math" panose="02040503050406030204" pitchFamily="18" charset="0"/>
                </a:rPr>
                <a:t>〖</a:t>
              </a:r>
              <a:r>
                <a:rPr lang="en-CA" sz="1100" b="0" i="0">
                  <a:latin typeface="Cambria Math" panose="02040503050406030204" pitchFamily="18" charset="0"/>
                </a:rPr>
                <a:t> </a:t>
              </a:r>
              <a:r>
                <a:rPr lang="el-GR" sz="1100" b="0" i="0">
                  <a:latin typeface="Cambria Math" panose="02040503050406030204" pitchFamily="18" charset="0"/>
                  <a:ea typeface="Cambria Math" panose="02040503050406030204" pitchFamily="18" charset="0"/>
                </a:rPr>
                <a:t>ρ</a:t>
              </a:r>
              <a:r>
                <a:rPr lang="en-CA" sz="1100" b="0" i="0">
                  <a:latin typeface="Cambria Math" panose="02040503050406030204" pitchFamily="18" charset="0"/>
                </a:rPr>
                <a:t>= </a:t>
              </a:r>
              <a:r>
                <a:rPr lang="en-CA" sz="1100" i="0">
                  <a:latin typeface="Cambria Math" panose="02040503050406030204" pitchFamily="18" charset="0"/>
                </a:rPr>
                <a:t>sin〗^(−1)⁡〖</a:t>
              </a:r>
              <a:r>
                <a:rPr lang="en-CA" sz="1100" b="0" i="0">
                  <a:latin typeface="Cambria Math" panose="02040503050406030204" pitchFamily="18" charset="0"/>
                </a:rPr>
                <a:t>(</a:t>
              </a:r>
              <a:r>
                <a:rPr lang="en-CA" sz="1100" b="0" i="0">
                  <a:solidFill>
                    <a:schemeClr val="tx1"/>
                  </a:solidFill>
                  <a:effectLst/>
                  <a:latin typeface="Cambria Math" panose="02040503050406030204" pitchFamily="18" charset="0"/>
                  <a:ea typeface="+mn-ea"/>
                  <a:cs typeface="+mn-cs"/>
                </a:rPr>
                <a:t>𝑅_𝐸/(𝑅_𝐸+𝐻)〗</a:t>
              </a:r>
              <a:r>
                <a:rPr lang="en-CA" sz="1100" b="0" i="0">
                  <a:latin typeface="Cambria Math" panose="02040503050406030204" pitchFamily="18" charset="0"/>
                </a:rPr>
                <a:t>)</a:t>
              </a:r>
              <a:endParaRPr lang="en-CA" sz="1100"/>
            </a:p>
            <a:p>
              <a:endParaRPr lang="en-CA" sz="1100"/>
            </a:p>
          </xdr:txBody>
        </xdr:sp>
      </mc:Fallback>
    </mc:AlternateContent>
    <xdr:clientData/>
  </xdr:oneCellAnchor>
  <xdr:oneCellAnchor>
    <xdr:from>
      <xdr:col>2</xdr:col>
      <xdr:colOff>899149</xdr:colOff>
      <xdr:row>51</xdr:row>
      <xdr:rowOff>161134</xdr:rowOff>
    </xdr:from>
    <xdr:ext cx="1584431" cy="349070"/>
    <mc:AlternateContent xmlns:mc="http://schemas.openxmlformats.org/markup-compatibility/2006" xmlns:a14="http://schemas.microsoft.com/office/drawing/2010/main">
      <mc:Choice Requires="a14">
        <xdr:sp macro="" textlink="">
          <xdr:nvSpPr>
            <xdr:cNvPr id="31" name="TextBox 2">
              <a:extLst>
                <a:ext uri="{FF2B5EF4-FFF2-40B4-BE49-F238E27FC236}">
                  <a16:creationId xmlns:a16="http://schemas.microsoft.com/office/drawing/2014/main" id="{FB3EAE62-0F9C-4DBA-A37F-1CA958FD7BBE}"/>
                </a:ext>
              </a:extLst>
            </xdr:cNvPr>
            <xdr:cNvSpPr txBox="1"/>
          </xdr:nvSpPr>
          <xdr:spPr>
            <a:xfrm>
              <a:off x="2927414" y="16521722"/>
              <a:ext cx="1584431" cy="3490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unc>
                      <m:funcPr>
                        <m:ctrlPr>
                          <a:rPr lang="en-CA" sz="1100" i="1">
                            <a:latin typeface="Cambria Math" panose="02040503050406030204" pitchFamily="18" charset="0"/>
                          </a:rPr>
                        </m:ctrlPr>
                      </m:funcPr>
                      <m:fName>
                        <m:sSup>
                          <m:sSupPr>
                            <m:ctrlPr>
                              <a:rPr lang="en-CA" sz="1100" i="1">
                                <a:latin typeface="Cambria Math" panose="02040503050406030204" pitchFamily="18" charset="0"/>
                              </a:rPr>
                            </m:ctrlPr>
                          </m:sSupPr>
                          <m:e>
                            <m:r>
                              <a:rPr lang="el-GR" sz="1100" b="0" i="1">
                                <a:latin typeface="Cambria Math" panose="02040503050406030204" pitchFamily="18" charset="0"/>
                                <a:ea typeface="Cambria Math" panose="02040503050406030204" pitchFamily="18" charset="0"/>
                              </a:rPr>
                              <m:t>𝜂</m:t>
                            </m:r>
                            <m:r>
                              <a:rPr lang="en-CA" sz="1100" b="0" i="0">
                                <a:latin typeface="Cambria Math" panose="02040503050406030204" pitchFamily="18" charset="0"/>
                              </a:rPr>
                              <m:t>= </m:t>
                            </m:r>
                            <m:r>
                              <m:rPr>
                                <m:sty m:val="p"/>
                              </m:rPr>
                              <a:rPr lang="en-CA" sz="1100" i="0">
                                <a:latin typeface="Cambria Math" panose="02040503050406030204" pitchFamily="18" charset="0"/>
                              </a:rPr>
                              <m:t>sin</m:t>
                            </m:r>
                          </m:e>
                          <m:sup>
                            <m:r>
                              <a:rPr lang="en-CA" sz="1100" i="1">
                                <a:latin typeface="Cambria Math" panose="02040503050406030204" pitchFamily="18" charset="0"/>
                              </a:rPr>
                              <m:t>−1</m:t>
                            </m:r>
                          </m:sup>
                        </m:sSup>
                      </m:fName>
                      <m:e>
                        <m:r>
                          <a:rPr lang="en-CA" sz="1100" b="0" i="1">
                            <a:latin typeface="Cambria Math" panose="02040503050406030204" pitchFamily="18" charset="0"/>
                          </a:rPr>
                          <m:t>(</m:t>
                        </m:r>
                        <m:func>
                          <m:funcPr>
                            <m:ctrlPr>
                              <a:rPr lang="en-CA" sz="1100" b="0" i="1">
                                <a:latin typeface="Cambria Math" panose="02040503050406030204" pitchFamily="18" charset="0"/>
                              </a:rPr>
                            </m:ctrlPr>
                          </m:funcPr>
                          <m:fName>
                            <m:r>
                              <m:rPr>
                                <m:sty m:val="p"/>
                              </m:rPr>
                              <a:rPr lang="en-CA" sz="1100" b="0" i="0">
                                <a:latin typeface="Cambria Math" panose="02040503050406030204" pitchFamily="18" charset="0"/>
                              </a:rPr>
                              <m:t>cos</m:t>
                            </m:r>
                          </m:fName>
                          <m:e>
                            <m:r>
                              <a:rPr lang="en-CA" sz="1100" b="0" i="1">
                                <a:latin typeface="Cambria Math" panose="02040503050406030204" pitchFamily="18" charset="0"/>
                                <a:ea typeface="Cambria Math" panose="02040503050406030204" pitchFamily="18" charset="0"/>
                              </a:rPr>
                              <m:t>𝜀</m:t>
                            </m:r>
                          </m:e>
                        </m:func>
                        <m:func>
                          <m:funcPr>
                            <m:ctrlPr>
                              <a:rPr lang="en-CA" sz="1100" b="0" i="1">
                                <a:latin typeface="Cambria Math" panose="02040503050406030204" pitchFamily="18" charset="0"/>
                              </a:rPr>
                            </m:ctrlPr>
                          </m:funcPr>
                          <m:fName>
                            <m:r>
                              <m:rPr>
                                <m:sty m:val="p"/>
                              </m:rPr>
                              <a:rPr lang="en-CA" sz="1100" b="0" i="0">
                                <a:latin typeface="Cambria Math" panose="02040503050406030204" pitchFamily="18" charset="0"/>
                              </a:rPr>
                              <m:t>sin</m:t>
                            </m:r>
                          </m:fName>
                          <m:e>
                            <m:r>
                              <a:rPr lang="en-CA" sz="1100" b="0" i="1">
                                <a:latin typeface="Cambria Math" panose="02040503050406030204" pitchFamily="18" charset="0"/>
                                <a:ea typeface="Cambria Math" panose="02040503050406030204" pitchFamily="18" charset="0"/>
                              </a:rPr>
                              <m:t>𝜌</m:t>
                            </m:r>
                          </m:e>
                        </m:func>
                      </m:e>
                    </m:func>
                    <m:r>
                      <a:rPr lang="en-CA" sz="1100" b="0" i="1">
                        <a:latin typeface="Cambria Math" panose="02040503050406030204" pitchFamily="18" charset="0"/>
                      </a:rPr>
                      <m:t>)</m:t>
                    </m:r>
                  </m:oMath>
                </m:oMathPara>
              </a14:m>
              <a:endParaRPr lang="en-CA" sz="1100"/>
            </a:p>
            <a:p>
              <a:endParaRPr lang="en-CA" sz="1100"/>
            </a:p>
          </xdr:txBody>
        </xdr:sp>
      </mc:Choice>
      <mc:Fallback xmlns="">
        <xdr:sp macro="" textlink="">
          <xdr:nvSpPr>
            <xdr:cNvPr id="31" name="TextBox 2">
              <a:extLst>
                <a:ext uri="{FF2B5EF4-FFF2-40B4-BE49-F238E27FC236}">
                  <a16:creationId xmlns:a16="http://schemas.microsoft.com/office/drawing/2014/main" id="{FB3EAE62-0F9C-4DBA-A37F-1CA958FD7BBE}"/>
                </a:ext>
              </a:extLst>
            </xdr:cNvPr>
            <xdr:cNvSpPr txBox="1"/>
          </xdr:nvSpPr>
          <xdr:spPr>
            <a:xfrm>
              <a:off x="2927414" y="16521722"/>
              <a:ext cx="1584431" cy="3490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CA" sz="1100" i="0">
                  <a:latin typeface="Cambria Math" panose="02040503050406030204" pitchFamily="18" charset="0"/>
                </a:rPr>
                <a:t>〖</a:t>
              </a:r>
              <a:r>
                <a:rPr lang="el-GR" sz="1100" b="0" i="0">
                  <a:latin typeface="Cambria Math" panose="02040503050406030204" pitchFamily="18" charset="0"/>
                  <a:ea typeface="Cambria Math" panose="02040503050406030204" pitchFamily="18" charset="0"/>
                </a:rPr>
                <a:t>𝜂</a:t>
              </a:r>
              <a:r>
                <a:rPr lang="en-CA" sz="1100" b="0" i="0">
                  <a:latin typeface="Cambria Math" panose="02040503050406030204" pitchFamily="18" charset="0"/>
                </a:rPr>
                <a:t>= </a:t>
              </a:r>
              <a:r>
                <a:rPr lang="en-CA" sz="1100" i="0">
                  <a:latin typeface="Cambria Math" panose="02040503050406030204" pitchFamily="18" charset="0"/>
                </a:rPr>
                <a:t>sin〗^(−1)⁡〖</a:t>
              </a:r>
              <a:r>
                <a:rPr lang="en-CA" sz="1100" b="0" i="0">
                  <a:latin typeface="Cambria Math" panose="02040503050406030204" pitchFamily="18" charset="0"/>
                </a:rPr>
                <a:t>(cos⁡</a:t>
              </a:r>
              <a:r>
                <a:rPr lang="en-CA" sz="1100" b="0" i="0">
                  <a:latin typeface="Cambria Math" panose="02040503050406030204" pitchFamily="18" charset="0"/>
                  <a:ea typeface="Cambria Math" panose="02040503050406030204" pitchFamily="18" charset="0"/>
                </a:rPr>
                <a:t>𝜀  </a:t>
              </a:r>
              <a:r>
                <a:rPr lang="en-CA" sz="1100" b="0" i="0">
                  <a:latin typeface="Cambria Math" panose="02040503050406030204" pitchFamily="18" charset="0"/>
                </a:rPr>
                <a:t>sin⁡</a:t>
              </a:r>
              <a:r>
                <a:rPr lang="en-CA" sz="1100" b="0" i="0">
                  <a:latin typeface="Cambria Math" panose="02040503050406030204" pitchFamily="18" charset="0"/>
                  <a:ea typeface="Cambria Math" panose="02040503050406030204" pitchFamily="18" charset="0"/>
                </a:rPr>
                <a:t>𝜌 〗</a:t>
              </a:r>
              <a:r>
                <a:rPr lang="en-CA" sz="1100" b="0" i="0">
                  <a:latin typeface="Cambria Math" panose="02040503050406030204" pitchFamily="18" charset="0"/>
                </a:rPr>
                <a:t>)</a:t>
              </a:r>
              <a:endParaRPr lang="en-CA" sz="1100"/>
            </a:p>
            <a:p>
              <a:endParaRPr lang="en-CA" sz="1100"/>
            </a:p>
          </xdr:txBody>
        </xdr:sp>
      </mc:Fallback>
    </mc:AlternateContent>
    <xdr:clientData/>
  </xdr:oneCellAnchor>
  <xdr:oneCellAnchor>
    <xdr:from>
      <xdr:col>2</xdr:col>
      <xdr:colOff>79465</xdr:colOff>
      <xdr:row>52</xdr:row>
      <xdr:rowOff>23733</xdr:rowOff>
    </xdr:from>
    <xdr:ext cx="65" cy="172227"/>
    <xdr:sp macro="" textlink="">
      <xdr:nvSpPr>
        <xdr:cNvPr id="38" name="TextBox 53">
          <a:extLst>
            <a:ext uri="{FF2B5EF4-FFF2-40B4-BE49-F238E27FC236}">
              <a16:creationId xmlns:a16="http://schemas.microsoft.com/office/drawing/2014/main" id="{29DC4541-ECF5-1ECB-ED3D-ED94CC8749EC}"/>
            </a:ext>
          </a:extLst>
        </xdr:cNvPr>
        <xdr:cNvSpPr txBox="1"/>
      </xdr:nvSpPr>
      <xdr:spPr>
        <a:xfrm>
          <a:off x="1651742" y="1096443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CA" sz="1100" kern="1200"/>
        </a:p>
      </xdr:txBody>
    </xdr:sp>
    <xdr:clientData/>
  </xdr:oneCellAnchor>
  <xdr:oneCellAnchor>
    <xdr:from>
      <xdr:col>2</xdr:col>
      <xdr:colOff>1221203</xdr:colOff>
      <xdr:row>53</xdr:row>
      <xdr:rowOff>76227</xdr:rowOff>
    </xdr:from>
    <xdr:ext cx="917302" cy="287643"/>
    <mc:AlternateContent xmlns:mc="http://schemas.openxmlformats.org/markup-compatibility/2006" xmlns:a14="http://schemas.microsoft.com/office/drawing/2010/main">
      <mc:Choice Requires="a14">
        <xdr:sp macro="" textlink="">
          <xdr:nvSpPr>
            <xdr:cNvPr id="179" name="TextBox 57">
              <a:extLst>
                <a:ext uri="{FF2B5EF4-FFF2-40B4-BE49-F238E27FC236}">
                  <a16:creationId xmlns:a16="http://schemas.microsoft.com/office/drawing/2014/main" id="{B92CDAFB-38C4-504B-FEDE-ED3C340A7B28}"/>
                </a:ext>
              </a:extLst>
            </xdr:cNvPr>
            <xdr:cNvSpPr txBox="1"/>
          </xdr:nvSpPr>
          <xdr:spPr>
            <a:xfrm>
              <a:off x="2996935" y="13363602"/>
              <a:ext cx="917302" cy="2876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CA" sz="1100" i="1" kern="1200">
                        <a:latin typeface="Cambria Math" panose="02040503050406030204" pitchFamily="18" charset="0"/>
                        <a:ea typeface="Cambria Math" panose="02040503050406030204" pitchFamily="18" charset="0"/>
                      </a:rPr>
                      <m:t>𝜆</m:t>
                    </m:r>
                    <m:r>
                      <a:rPr lang="en-CA" sz="1100" i="1" kern="1200">
                        <a:latin typeface="Cambria Math" panose="02040503050406030204" pitchFamily="18" charset="0"/>
                        <a:ea typeface="Cambria Math" panose="02040503050406030204" pitchFamily="18" charset="0"/>
                      </a:rPr>
                      <m:t>=</m:t>
                    </m:r>
                    <m:f>
                      <m:fPr>
                        <m:ctrlPr>
                          <a:rPr lang="el-GR" sz="1100" i="1" kern="1200">
                            <a:latin typeface="Cambria Math" panose="02040503050406030204" pitchFamily="18" charset="0"/>
                            <a:ea typeface="Cambria Math" panose="02040503050406030204" pitchFamily="18" charset="0"/>
                          </a:rPr>
                        </m:ctrlPr>
                      </m:fPr>
                      <m:num>
                        <m:r>
                          <a:rPr lang="el-GR" sz="1100" i="1" kern="1200">
                            <a:latin typeface="Cambria Math" panose="02040503050406030204" pitchFamily="18" charset="0"/>
                            <a:ea typeface="Cambria Math" panose="02040503050406030204" pitchFamily="18" charset="0"/>
                          </a:rPr>
                          <m:t>𝜋</m:t>
                        </m:r>
                      </m:num>
                      <m:den>
                        <m:r>
                          <a:rPr lang="el-GR" sz="1100" i="1" kern="1200">
                            <a:latin typeface="Cambria Math" panose="02040503050406030204" pitchFamily="18" charset="0"/>
                            <a:ea typeface="Cambria Math" panose="02040503050406030204" pitchFamily="18" charset="0"/>
                          </a:rPr>
                          <m:t>2</m:t>
                        </m:r>
                      </m:den>
                    </m:f>
                    <m:r>
                      <a:rPr lang="en-CA" sz="1100" b="0" i="1" kern="1200">
                        <a:latin typeface="Cambria Math" panose="02040503050406030204" pitchFamily="18" charset="0"/>
                        <a:ea typeface="Cambria Math" panose="02040503050406030204" pitchFamily="18" charset="0"/>
                      </a:rPr>
                      <m:t> − </m:t>
                    </m:r>
                    <m:r>
                      <a:rPr lang="en-CA" sz="1100" b="0" i="1" kern="1200">
                        <a:latin typeface="Cambria Math" panose="02040503050406030204" pitchFamily="18" charset="0"/>
                        <a:ea typeface="Cambria Math" panose="02040503050406030204" pitchFamily="18" charset="0"/>
                      </a:rPr>
                      <m:t>𝜂</m:t>
                    </m:r>
                    <m:r>
                      <a:rPr lang="en-CA" sz="1100" b="0" i="1" kern="1200">
                        <a:latin typeface="Cambria Math" panose="02040503050406030204" pitchFamily="18" charset="0"/>
                        <a:ea typeface="Cambria Math" panose="02040503050406030204" pitchFamily="18" charset="0"/>
                      </a:rPr>
                      <m:t>−</m:t>
                    </m:r>
                    <m:r>
                      <a:rPr lang="en-CA" sz="1100" b="0" i="1" kern="1200">
                        <a:latin typeface="Cambria Math" panose="02040503050406030204" pitchFamily="18" charset="0"/>
                        <a:ea typeface="Cambria Math" panose="02040503050406030204" pitchFamily="18" charset="0"/>
                      </a:rPr>
                      <m:t>𝜀</m:t>
                    </m:r>
                  </m:oMath>
                </m:oMathPara>
              </a14:m>
              <a:endParaRPr lang="en-CA" sz="1100" kern="1200"/>
            </a:p>
          </xdr:txBody>
        </xdr:sp>
      </mc:Choice>
      <mc:Fallback xmlns="">
        <xdr:sp macro="" textlink="">
          <xdr:nvSpPr>
            <xdr:cNvPr id="179" name="TextBox 57">
              <a:extLst>
                <a:ext uri="{FF2B5EF4-FFF2-40B4-BE49-F238E27FC236}">
                  <a16:creationId xmlns:a16="http://schemas.microsoft.com/office/drawing/2014/main" id="{B92CDAFB-38C4-504B-FEDE-ED3C340A7B28}"/>
                </a:ext>
              </a:extLst>
            </xdr:cNvPr>
            <xdr:cNvSpPr txBox="1"/>
          </xdr:nvSpPr>
          <xdr:spPr>
            <a:xfrm>
              <a:off x="2996935" y="13363602"/>
              <a:ext cx="917302" cy="2876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CA" sz="1100" i="0" kern="1200">
                  <a:latin typeface="Cambria Math" panose="02040503050406030204" pitchFamily="18" charset="0"/>
                  <a:ea typeface="Cambria Math" panose="02040503050406030204" pitchFamily="18" charset="0"/>
                </a:rPr>
                <a:t>𝜆=</a:t>
              </a:r>
              <a:r>
                <a:rPr lang="el-GR" sz="1100" i="0" kern="1200">
                  <a:latin typeface="Cambria Math" panose="02040503050406030204" pitchFamily="18" charset="0"/>
                  <a:ea typeface="Cambria Math" panose="02040503050406030204" pitchFamily="18" charset="0"/>
                </a:rPr>
                <a:t>𝜋/2</a:t>
              </a:r>
              <a:r>
                <a:rPr lang="en-CA" sz="1100" b="0" i="0" kern="1200">
                  <a:latin typeface="Cambria Math" panose="02040503050406030204" pitchFamily="18" charset="0"/>
                  <a:ea typeface="Cambria Math" panose="02040503050406030204" pitchFamily="18" charset="0"/>
                </a:rPr>
                <a:t>  − 𝜂−𝜀</a:t>
              </a:r>
              <a:endParaRPr lang="en-CA" sz="1100" kern="1200"/>
            </a:p>
          </xdr:txBody>
        </xdr:sp>
      </mc:Fallback>
    </mc:AlternateContent>
    <xdr:clientData/>
  </xdr:oneCellAnchor>
  <xdr:oneCellAnchor>
    <xdr:from>
      <xdr:col>2</xdr:col>
      <xdr:colOff>656165</xdr:colOff>
      <xdr:row>43</xdr:row>
      <xdr:rowOff>97217</xdr:rowOff>
    </xdr:from>
    <xdr:ext cx="2725105" cy="212238"/>
    <mc:AlternateContent xmlns:mc="http://schemas.openxmlformats.org/markup-compatibility/2006">
      <mc:Choice xmlns:a14="http://schemas.microsoft.com/office/drawing/2010/main" Requires="a14">
        <xdr:sp macro="" textlink="">
          <xdr:nvSpPr>
            <xdr:cNvPr id="245" name="TextBox 61">
              <a:extLst>
                <a:ext uri="{FF2B5EF4-FFF2-40B4-BE49-F238E27FC236}">
                  <a16:creationId xmlns:a16="http://schemas.microsoft.com/office/drawing/2014/main" id="{9DF2B06D-9134-E934-9187-FB27BCEDD559}"/>
                </a:ext>
              </a:extLst>
            </xdr:cNvPr>
            <xdr:cNvSpPr txBox="1"/>
          </xdr:nvSpPr>
          <xdr:spPr>
            <a:xfrm>
              <a:off x="2697236" y="12670217"/>
              <a:ext cx="2725105" cy="2122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CA" sz="1100" b="0" i="1" kern="1200">
                        <a:latin typeface="Cambria Math" panose="02040503050406030204" pitchFamily="18" charset="0"/>
                      </a:rPr>
                      <m:t>𝐷</m:t>
                    </m:r>
                    <m:r>
                      <a:rPr lang="en-CA" sz="1100" b="0" i="1" kern="1200">
                        <a:latin typeface="Cambria Math" panose="02040503050406030204" pitchFamily="18" charset="0"/>
                      </a:rPr>
                      <m:t>=</m:t>
                    </m:r>
                    <m:rad>
                      <m:radPr>
                        <m:degHide m:val="on"/>
                        <m:ctrlPr>
                          <a:rPr lang="en-CA" sz="1100" i="1" kern="1200">
                            <a:latin typeface="Cambria Math" panose="02040503050406030204" pitchFamily="18" charset="0"/>
                          </a:rPr>
                        </m:ctrlPr>
                      </m:radPr>
                      <m:deg/>
                      <m:e>
                        <m:sSup>
                          <m:sSupPr>
                            <m:ctrlPr>
                              <a:rPr lang="en-CA" sz="1100" b="0" i="1">
                                <a:solidFill>
                                  <a:schemeClr val="tx1"/>
                                </a:solidFill>
                                <a:effectLst/>
                                <a:latin typeface="Cambria Math" panose="02040503050406030204" pitchFamily="18" charset="0"/>
                                <a:ea typeface="+mn-ea"/>
                                <a:cs typeface="+mn-cs"/>
                              </a:rPr>
                            </m:ctrlPr>
                          </m:sSupPr>
                          <m:e>
                            <m:sSub>
                              <m:sSubPr>
                                <m:ctrlPr>
                                  <a:rPr lang="en-CA" sz="1100" i="1">
                                    <a:solidFill>
                                      <a:schemeClr val="tx1"/>
                                    </a:solidFill>
                                    <a:effectLst/>
                                    <a:latin typeface="Cambria Math" panose="02040503050406030204" pitchFamily="18" charset="0"/>
                                    <a:ea typeface="+mn-ea"/>
                                    <a:cs typeface="+mn-cs"/>
                                  </a:rPr>
                                </m:ctrlPr>
                              </m:sSubPr>
                              <m:e>
                                <m:r>
                                  <m:rPr>
                                    <m:sty m:val="p"/>
                                  </m:rPr>
                                  <a:rPr lang="en-CA" sz="1100" b="0" i="1">
                                    <a:solidFill>
                                      <a:schemeClr val="tx1"/>
                                    </a:solidFill>
                                    <a:effectLst/>
                                    <a:latin typeface="Cambria Math" panose="02040503050406030204" pitchFamily="18" charset="0"/>
                                    <a:ea typeface="+mn-ea"/>
                                    <a:cs typeface="+mn-cs"/>
                                  </a:rPr>
                                  <m:t>R</m:t>
                                </m:r>
                              </m:e>
                              <m:sub>
                                <m:r>
                                  <m:rPr>
                                    <m:sty m:val="p"/>
                                  </m:rPr>
                                  <a:rPr lang="en-CA" sz="1100" b="0" i="1">
                                    <a:solidFill>
                                      <a:schemeClr val="tx1"/>
                                    </a:solidFill>
                                    <a:effectLst/>
                                    <a:latin typeface="Cambria Math" panose="02040503050406030204" pitchFamily="18" charset="0"/>
                                    <a:ea typeface="+mn-ea"/>
                                    <a:cs typeface="+mn-cs"/>
                                  </a:rPr>
                                  <m:t>E</m:t>
                                </m:r>
                              </m:sub>
                            </m:sSub>
                            <m:r>
                              <m:rPr>
                                <m:nor/>
                              </m:rPr>
                              <a:rPr lang="en-CA">
                                <a:effectLst/>
                              </a:rPr>
                              <m:t> </m:t>
                            </m:r>
                          </m:e>
                          <m:sup>
                            <m:r>
                              <a:rPr lang="en-CA" sz="1100" b="0" i="1">
                                <a:solidFill>
                                  <a:schemeClr val="tx1"/>
                                </a:solidFill>
                                <a:effectLst/>
                                <a:latin typeface="Cambria Math" panose="02040503050406030204" pitchFamily="18" charset="0"/>
                                <a:ea typeface="+mn-ea"/>
                                <a:cs typeface="+mn-cs"/>
                              </a:rPr>
                              <m:t>2</m:t>
                            </m:r>
                          </m:sup>
                        </m:sSup>
                        <m:r>
                          <m:rPr>
                            <m:nor/>
                          </m:rPr>
                          <a:rPr lang="en-CA">
                            <a:effectLst/>
                          </a:rPr>
                          <m:t> </m:t>
                        </m:r>
                        <m:r>
                          <m:rPr>
                            <m:nor/>
                          </m:rPr>
                          <a:rPr lang="en-CA" b="0" i="0">
                            <a:effectLst/>
                          </a:rPr>
                          <m:t>+ </m:t>
                        </m:r>
                        <m:sSup>
                          <m:sSupPr>
                            <m:ctrlPr>
                              <a:rPr lang="en-CA" b="0" i="1">
                                <a:effectLst/>
                                <a:latin typeface="Cambria Math" panose="02040503050406030204" pitchFamily="18" charset="0"/>
                              </a:rPr>
                            </m:ctrlPr>
                          </m:sSupPr>
                          <m:e>
                            <m:r>
                              <a:rPr lang="en-CA" b="0" i="1">
                                <a:effectLst/>
                                <a:latin typeface="Cambria Math" panose="02040503050406030204" pitchFamily="18" charset="0"/>
                              </a:rPr>
                              <m:t>(</m:t>
                            </m:r>
                            <m:sSub>
                              <m:sSubPr>
                                <m:ctrlPr>
                                  <a:rPr lang="en-CA" sz="1100" i="1">
                                    <a:solidFill>
                                      <a:schemeClr val="tx1"/>
                                    </a:solidFill>
                                    <a:effectLst/>
                                    <a:latin typeface="Cambria Math" panose="02040503050406030204" pitchFamily="18" charset="0"/>
                                    <a:ea typeface="+mn-ea"/>
                                    <a:cs typeface="+mn-cs"/>
                                  </a:rPr>
                                </m:ctrlPr>
                              </m:sSubPr>
                              <m:e>
                                <m:r>
                                  <m:rPr>
                                    <m:sty m:val="p"/>
                                  </m:rPr>
                                  <a:rPr lang="en-CA" sz="1100" b="0" i="1">
                                    <a:solidFill>
                                      <a:schemeClr val="tx1"/>
                                    </a:solidFill>
                                    <a:effectLst/>
                                    <a:latin typeface="Cambria Math" panose="02040503050406030204" pitchFamily="18" charset="0"/>
                                    <a:ea typeface="+mn-ea"/>
                                    <a:cs typeface="+mn-cs"/>
                                  </a:rPr>
                                  <m:t>R</m:t>
                                </m:r>
                              </m:e>
                              <m:sub>
                                <m:r>
                                  <m:rPr>
                                    <m:sty m:val="p"/>
                                  </m:rPr>
                                  <a:rPr lang="en-CA" sz="1100" b="0" i="1">
                                    <a:solidFill>
                                      <a:schemeClr val="tx1"/>
                                    </a:solidFill>
                                    <a:effectLst/>
                                    <a:latin typeface="Cambria Math" panose="02040503050406030204" pitchFamily="18" charset="0"/>
                                    <a:ea typeface="+mn-ea"/>
                                    <a:cs typeface="+mn-cs"/>
                                  </a:rPr>
                                  <m:t>E</m:t>
                                </m:r>
                              </m:sub>
                            </m:sSub>
                            <m:r>
                              <m:rPr>
                                <m:nor/>
                              </m:rPr>
                              <a:rPr lang="en-CA">
                                <a:effectLst/>
                              </a:rPr>
                              <m:t> </m:t>
                            </m:r>
                            <m:r>
                              <m:rPr>
                                <m:nor/>
                              </m:rPr>
                              <a:rPr lang="en-CA" b="0" i="0">
                                <a:effectLst/>
                              </a:rPr>
                              <m:t>+</m:t>
                            </m:r>
                            <m:r>
                              <a:rPr lang="en-CA" b="0" i="1">
                                <a:effectLst/>
                                <a:latin typeface="Cambria Math" panose="02040503050406030204" pitchFamily="18" charset="0"/>
                              </a:rPr>
                              <m:t> </m:t>
                            </m:r>
                            <m:r>
                              <a:rPr lang="en-CA" b="0" i="1">
                                <a:effectLst/>
                                <a:latin typeface="Cambria Math" panose="02040503050406030204" pitchFamily="18" charset="0"/>
                              </a:rPr>
                              <m:t>𝐻</m:t>
                            </m:r>
                            <m:r>
                              <a:rPr lang="en-CA" b="0" i="1">
                                <a:effectLst/>
                                <a:latin typeface="Cambria Math" panose="02040503050406030204" pitchFamily="18" charset="0"/>
                              </a:rPr>
                              <m:t>)</m:t>
                            </m:r>
                          </m:e>
                          <m:sup>
                            <m:r>
                              <a:rPr lang="en-CA" b="0" i="1">
                                <a:effectLst/>
                                <a:latin typeface="Cambria Math" panose="02040503050406030204" pitchFamily="18" charset="0"/>
                              </a:rPr>
                              <m:t>2</m:t>
                            </m:r>
                          </m:sup>
                        </m:sSup>
                        <m:r>
                          <a:rPr lang="en-CA" b="0" i="1">
                            <a:effectLst/>
                            <a:latin typeface="Cambria Math" panose="02040503050406030204" pitchFamily="18" charset="0"/>
                          </a:rPr>
                          <m:t> −2</m:t>
                        </m:r>
                        <m:sSub>
                          <m:sSubPr>
                            <m:ctrlPr>
                              <a:rPr lang="en-CA" sz="1100" i="1">
                                <a:solidFill>
                                  <a:schemeClr val="tx1"/>
                                </a:solidFill>
                                <a:effectLst/>
                                <a:latin typeface="Cambria Math" panose="02040503050406030204" pitchFamily="18" charset="0"/>
                                <a:ea typeface="+mn-ea"/>
                                <a:cs typeface="+mn-cs"/>
                              </a:rPr>
                            </m:ctrlPr>
                          </m:sSubPr>
                          <m:e>
                            <m:r>
                              <m:rPr>
                                <m:sty m:val="p"/>
                              </m:rPr>
                              <a:rPr lang="en-CA" sz="1100" b="0" i="1">
                                <a:solidFill>
                                  <a:schemeClr val="tx1"/>
                                </a:solidFill>
                                <a:effectLst/>
                                <a:latin typeface="Cambria Math" panose="02040503050406030204" pitchFamily="18" charset="0"/>
                                <a:ea typeface="+mn-ea"/>
                                <a:cs typeface="+mn-cs"/>
                              </a:rPr>
                              <m:t>R</m:t>
                            </m:r>
                          </m:e>
                          <m:sub>
                            <m:r>
                              <a:rPr lang="en-CA" sz="1100" b="0" i="1">
                                <a:solidFill>
                                  <a:schemeClr val="tx1"/>
                                </a:solidFill>
                                <a:effectLst/>
                                <a:latin typeface="Cambria Math" panose="02040503050406030204" pitchFamily="18" charset="0"/>
                                <a:ea typeface="+mn-ea"/>
                                <a:cs typeface="+mn-cs"/>
                              </a:rPr>
                              <m:t>𝐸</m:t>
                            </m:r>
                          </m:sub>
                        </m:sSub>
                        <m:r>
                          <a:rPr lang="en-CA" sz="1100" b="0" i="1">
                            <a:solidFill>
                              <a:schemeClr val="tx1"/>
                            </a:solidFill>
                            <a:effectLst/>
                            <a:latin typeface="Cambria Math" panose="02040503050406030204" pitchFamily="18" charset="0"/>
                            <a:ea typeface="+mn-ea"/>
                            <a:cs typeface="+mn-cs"/>
                          </a:rPr>
                          <m:t>(</m:t>
                        </m:r>
                        <m:sSub>
                          <m:sSubPr>
                            <m:ctrlPr>
                              <a:rPr lang="en-CA" sz="1100" i="1">
                                <a:solidFill>
                                  <a:schemeClr val="tx1"/>
                                </a:solidFill>
                                <a:effectLst/>
                                <a:latin typeface="Cambria Math" panose="02040503050406030204" pitchFamily="18" charset="0"/>
                                <a:ea typeface="+mn-ea"/>
                                <a:cs typeface="+mn-cs"/>
                              </a:rPr>
                            </m:ctrlPr>
                          </m:sSubPr>
                          <m:e>
                            <m:r>
                              <m:rPr>
                                <m:sty m:val="p"/>
                              </m:rPr>
                              <a:rPr lang="en-CA" sz="1100" b="0" i="1">
                                <a:solidFill>
                                  <a:schemeClr val="tx1"/>
                                </a:solidFill>
                                <a:effectLst/>
                                <a:latin typeface="Cambria Math" panose="02040503050406030204" pitchFamily="18" charset="0"/>
                                <a:ea typeface="+mn-ea"/>
                                <a:cs typeface="+mn-cs"/>
                              </a:rPr>
                              <m:t>R</m:t>
                            </m:r>
                          </m:e>
                          <m:sub>
                            <m:r>
                              <m:rPr>
                                <m:sty m:val="p"/>
                              </m:rPr>
                              <a:rPr lang="en-CA" sz="1100" b="0" i="1">
                                <a:solidFill>
                                  <a:schemeClr val="tx1"/>
                                </a:solidFill>
                                <a:effectLst/>
                                <a:latin typeface="Cambria Math" panose="02040503050406030204" pitchFamily="18" charset="0"/>
                                <a:ea typeface="+mn-ea"/>
                                <a:cs typeface="+mn-cs"/>
                              </a:rPr>
                              <m:t>E</m:t>
                            </m:r>
                          </m:sub>
                        </m:sSub>
                        <m:r>
                          <m:rPr>
                            <m:nor/>
                          </m:rPr>
                          <a:rPr lang="en-CA">
                            <a:effectLst/>
                          </a:rPr>
                          <m:t> </m:t>
                        </m:r>
                        <m:r>
                          <m:rPr>
                            <m:nor/>
                          </m:rPr>
                          <a:rPr lang="en-CA" b="0" i="0">
                            <a:effectLst/>
                          </a:rPr>
                          <m:t>+ </m:t>
                        </m:r>
                        <m:r>
                          <m:rPr>
                            <m:nor/>
                          </m:rPr>
                          <a:rPr lang="en-CA" b="0" i="0">
                            <a:effectLst/>
                          </a:rPr>
                          <m:t>H</m:t>
                        </m:r>
                        <m:r>
                          <m:rPr>
                            <m:nor/>
                          </m:rPr>
                          <a:rPr lang="en-CA" b="0" i="0">
                            <a:effectLst/>
                          </a:rPr>
                          <m:t>)</m:t>
                        </m:r>
                        <m:func>
                          <m:funcPr>
                            <m:ctrlPr>
                              <a:rPr lang="en-CA" b="0" i="1">
                                <a:effectLst/>
                                <a:latin typeface="Cambria Math" panose="02040503050406030204" pitchFamily="18" charset="0"/>
                              </a:rPr>
                            </m:ctrlPr>
                          </m:funcPr>
                          <m:fName>
                            <m:r>
                              <m:rPr>
                                <m:sty m:val="p"/>
                              </m:rPr>
                              <a:rPr lang="en-CA" b="0" i="0">
                                <a:effectLst/>
                                <a:latin typeface="Cambria Math" panose="02040503050406030204" pitchFamily="18" charset="0"/>
                              </a:rPr>
                              <m:t>cos</m:t>
                            </m:r>
                          </m:fName>
                          <m:e>
                            <m:r>
                              <a:rPr lang="en-CA" b="0" i="1">
                                <a:effectLst/>
                                <a:latin typeface="Cambria Math" panose="02040503050406030204" pitchFamily="18" charset="0"/>
                                <a:ea typeface="Cambria Math" panose="02040503050406030204" pitchFamily="18" charset="0"/>
                              </a:rPr>
                              <m:t>𝜆</m:t>
                            </m:r>
                          </m:e>
                        </m:func>
                        <m:r>
                          <a:rPr lang="en-CA" b="0" i="1">
                            <a:effectLst/>
                            <a:latin typeface="Cambria Math" panose="02040503050406030204" pitchFamily="18" charset="0"/>
                          </a:rPr>
                          <m:t> </m:t>
                        </m:r>
                      </m:e>
                    </m:rad>
                    <m:r>
                      <a:rPr lang="en-CA" sz="1100" b="0" i="1" kern="1200">
                        <a:latin typeface="Cambria Math" panose="02040503050406030204" pitchFamily="18" charset="0"/>
                      </a:rPr>
                      <m:t> </m:t>
                    </m:r>
                  </m:oMath>
                </m:oMathPara>
              </a14:m>
              <a:endParaRPr lang="en-CA" sz="1100" kern="1200"/>
            </a:p>
          </xdr:txBody>
        </xdr:sp>
      </mc:Choice>
      <mc:Fallback>
        <xdr:sp macro="" textlink="">
          <xdr:nvSpPr>
            <xdr:cNvPr id="245" name="TextBox 61">
              <a:extLst>
                <a:ext uri="{FF2B5EF4-FFF2-40B4-BE49-F238E27FC236}">
                  <a16:creationId xmlns:a16="http://schemas.microsoft.com/office/drawing/2014/main" id="{9DF2B06D-9134-E934-9187-FB27BCEDD559}"/>
                </a:ext>
              </a:extLst>
            </xdr:cNvPr>
            <xdr:cNvSpPr txBox="1"/>
          </xdr:nvSpPr>
          <xdr:spPr>
            <a:xfrm>
              <a:off x="2697236" y="12670217"/>
              <a:ext cx="2725105" cy="2122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CA" sz="1100" b="0" i="0" kern="1200">
                  <a:latin typeface="Cambria Math" panose="02040503050406030204" pitchFamily="18" charset="0"/>
                </a:rPr>
                <a:t>𝐷=</a:t>
              </a:r>
              <a:r>
                <a:rPr lang="en-CA" sz="1100" i="0" kern="1200">
                  <a:latin typeface="Cambria Math" panose="02040503050406030204" pitchFamily="18" charset="0"/>
                </a:rPr>
                <a:t>√(</a:t>
              </a:r>
              <a:r>
                <a:rPr lang="en-CA" sz="1100" b="0" i="0" kern="1200">
                  <a:solidFill>
                    <a:schemeClr val="tx1"/>
                  </a:solidFill>
                  <a:effectLst/>
                  <a:latin typeface="Cambria Math" panose="02040503050406030204" pitchFamily="18" charset="0"/>
                  <a:ea typeface="+mn-ea"/>
                  <a:cs typeface="+mn-cs"/>
                </a:rPr>
                <a:t>〖</a:t>
              </a:r>
              <a:r>
                <a:rPr lang="en-CA" sz="1100" b="0" i="0">
                  <a:solidFill>
                    <a:schemeClr val="tx1"/>
                  </a:solidFill>
                  <a:effectLst/>
                  <a:latin typeface="Cambria Math" panose="02040503050406030204" pitchFamily="18" charset="0"/>
                  <a:ea typeface="+mn-ea"/>
                  <a:cs typeface="+mn-cs"/>
                </a:rPr>
                <a:t>R_E "</a:t>
              </a:r>
              <a:r>
                <a:rPr lang="en-CA" i="0">
                  <a:effectLst/>
                </a:rPr>
                <a:t> </a:t>
              </a:r>
              <a:r>
                <a:rPr lang="en-CA" i="0">
                  <a:effectLst/>
                  <a:latin typeface="Cambria Math" panose="02040503050406030204" pitchFamily="18" charset="0"/>
                </a:rPr>
                <a:t>" </a:t>
              </a:r>
              <a:r>
                <a:rPr lang="en-CA" sz="1100" b="0" i="0">
                  <a:solidFill>
                    <a:schemeClr val="tx1"/>
                  </a:solidFill>
                  <a:effectLst/>
                  <a:latin typeface="Cambria Math" panose="02040503050406030204" pitchFamily="18" charset="0"/>
                  <a:ea typeface="+mn-ea"/>
                  <a:cs typeface="+mn-cs"/>
                </a:rPr>
                <a:t>〗^2 "</a:t>
              </a:r>
              <a:r>
                <a:rPr lang="en-CA" i="0">
                  <a:effectLst/>
                </a:rPr>
                <a:t> </a:t>
              </a:r>
              <a:r>
                <a:rPr lang="en-CA" b="0" i="0">
                  <a:effectLst/>
                </a:rPr>
                <a:t>+ </a:t>
              </a:r>
              <a:r>
                <a:rPr lang="en-CA" b="0" i="0">
                  <a:effectLst/>
                  <a:latin typeface="Cambria Math" panose="02040503050406030204" pitchFamily="18" charset="0"/>
                </a:rPr>
                <a:t>" 〖(</a:t>
              </a:r>
              <a:r>
                <a:rPr lang="en-CA" sz="1100" b="0" i="0">
                  <a:solidFill>
                    <a:schemeClr val="tx1"/>
                  </a:solidFill>
                  <a:effectLst/>
                  <a:latin typeface="Cambria Math" panose="02040503050406030204" pitchFamily="18" charset="0"/>
                  <a:ea typeface="+mn-ea"/>
                  <a:cs typeface="+mn-cs"/>
                </a:rPr>
                <a:t>R_E "</a:t>
              </a:r>
              <a:r>
                <a:rPr lang="en-CA" i="0">
                  <a:effectLst/>
                </a:rPr>
                <a:t> </a:t>
              </a:r>
              <a:r>
                <a:rPr lang="en-CA" b="0" i="0">
                  <a:effectLst/>
                </a:rPr>
                <a:t>+</a:t>
              </a:r>
              <a:r>
                <a:rPr lang="en-CA" b="0" i="0">
                  <a:effectLst/>
                  <a:latin typeface="Cambria Math" panose="02040503050406030204" pitchFamily="18" charset="0"/>
                </a:rPr>
                <a:t>"  𝐻)〗^2  −2</a:t>
              </a:r>
              <a:r>
                <a:rPr lang="en-CA" sz="1100" b="0" i="0">
                  <a:solidFill>
                    <a:schemeClr val="tx1"/>
                  </a:solidFill>
                  <a:effectLst/>
                  <a:latin typeface="Cambria Math" panose="02040503050406030204" pitchFamily="18" charset="0"/>
                  <a:ea typeface="+mn-ea"/>
                  <a:cs typeface="+mn-cs"/>
                </a:rPr>
                <a:t>R_𝐸 (R_E "</a:t>
              </a:r>
              <a:r>
                <a:rPr lang="en-CA" i="0">
                  <a:effectLst/>
                </a:rPr>
                <a:t> </a:t>
              </a:r>
              <a:r>
                <a:rPr lang="en-CA" b="0" i="0">
                  <a:effectLst/>
                </a:rPr>
                <a:t>+ H)</a:t>
              </a:r>
              <a:r>
                <a:rPr lang="en-CA" b="0" i="0">
                  <a:effectLst/>
                  <a:latin typeface="Cambria Math" panose="02040503050406030204" pitchFamily="18" charset="0"/>
                </a:rPr>
                <a:t>"  cos⁡</a:t>
              </a:r>
              <a:r>
                <a:rPr lang="en-CA" b="0" i="0">
                  <a:effectLst/>
                  <a:latin typeface="Cambria Math" panose="02040503050406030204" pitchFamily="18" charset="0"/>
                  <a:ea typeface="Cambria Math" panose="02040503050406030204" pitchFamily="18" charset="0"/>
                </a:rPr>
                <a:t>𝜆 </a:t>
              </a:r>
              <a:r>
                <a:rPr lang="en-CA" b="0" i="0">
                  <a:effectLst/>
                  <a:latin typeface="Cambria Math" panose="02040503050406030204" pitchFamily="18" charset="0"/>
                </a:rPr>
                <a:t> </a:t>
              </a:r>
              <a:r>
                <a:rPr lang="en-CA" sz="1100" b="0" i="0" kern="1200">
                  <a:effectLst/>
                  <a:latin typeface="Cambria Math" panose="02040503050406030204" pitchFamily="18" charset="0"/>
                </a:rPr>
                <a:t>) </a:t>
              </a:r>
              <a:r>
                <a:rPr lang="en-CA" sz="1100" b="0" i="0" kern="1200">
                  <a:latin typeface="Cambria Math" panose="02040503050406030204" pitchFamily="18" charset="0"/>
                </a:rPr>
                <a:t> </a:t>
              </a:r>
              <a:endParaRPr lang="en-CA" sz="1100" kern="1200"/>
            </a:p>
          </xdr:txBody>
        </xdr:sp>
      </mc:Fallback>
    </mc:AlternateContent>
    <xdr:clientData/>
  </xdr:oneCellAnchor>
  <xdr:oneCellAnchor>
    <xdr:from>
      <xdr:col>2</xdr:col>
      <xdr:colOff>684875</xdr:colOff>
      <xdr:row>49</xdr:row>
      <xdr:rowOff>126938</xdr:rowOff>
    </xdr:from>
    <xdr:ext cx="65" cy="172227"/>
    <xdr:sp macro="" textlink="">
      <xdr:nvSpPr>
        <xdr:cNvPr id="181" name="TextBox 70">
          <a:extLst>
            <a:ext uri="{FF2B5EF4-FFF2-40B4-BE49-F238E27FC236}">
              <a16:creationId xmlns:a16="http://schemas.microsoft.com/office/drawing/2014/main" id="{01A3B7E6-CCD2-3B4B-2458-D869218544D9}"/>
            </a:ext>
          </a:extLst>
        </xdr:cNvPr>
        <xdr:cNvSpPr txBox="1"/>
      </xdr:nvSpPr>
      <xdr:spPr>
        <a:xfrm>
          <a:off x="2258922" y="104187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CA" sz="1100" kern="1200"/>
        </a:p>
      </xdr:txBody>
    </xdr:sp>
    <xdr:clientData/>
  </xdr:oneCellAnchor>
  <xdr:oneCellAnchor>
    <xdr:from>
      <xdr:col>2</xdr:col>
      <xdr:colOff>298131</xdr:colOff>
      <xdr:row>52</xdr:row>
      <xdr:rowOff>9802</xdr:rowOff>
    </xdr:from>
    <xdr:ext cx="2891946" cy="173766"/>
    <mc:AlternateContent xmlns:mc="http://schemas.openxmlformats.org/markup-compatibility/2006" xmlns:a14="http://schemas.microsoft.com/office/drawing/2010/main">
      <mc:Choice Requires="a14">
        <xdr:sp macro="" textlink="">
          <xdr:nvSpPr>
            <xdr:cNvPr id="244" name="TextBox 71">
              <a:extLst>
                <a:ext uri="{FF2B5EF4-FFF2-40B4-BE49-F238E27FC236}">
                  <a16:creationId xmlns:a16="http://schemas.microsoft.com/office/drawing/2014/main" id="{D12EDA94-CE5D-903F-68DE-69C62C8DE609}"/>
                </a:ext>
              </a:extLst>
            </xdr:cNvPr>
            <xdr:cNvSpPr txBox="1"/>
          </xdr:nvSpPr>
          <xdr:spPr>
            <a:xfrm>
              <a:off x="2073863" y="13106677"/>
              <a:ext cx="2891946" cy="1737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CA" sz="1100" i="1" kern="1200">
                        <a:latin typeface="Cambria Math" panose="02040503050406030204" pitchFamily="18" charset="0"/>
                        <a:ea typeface="Cambria Math" panose="02040503050406030204" pitchFamily="18" charset="0"/>
                      </a:rPr>
                      <m:t>𝜀</m:t>
                    </m:r>
                    <m:r>
                      <a:rPr lang="en-CA" sz="1100" b="0" i="1" kern="1200">
                        <a:latin typeface="Cambria Math" panose="02040503050406030204" pitchFamily="18" charset="0"/>
                        <a:ea typeface="Cambria Math" panose="02040503050406030204" pitchFamily="18" charset="0"/>
                      </a:rPr>
                      <m:t>=</m:t>
                    </m:r>
                    <m:r>
                      <a:rPr lang="en-CA" sz="1100" b="0" i="1" kern="1200">
                        <a:latin typeface="Cambria Math" panose="02040503050406030204" pitchFamily="18" charset="0"/>
                        <a:ea typeface="Cambria Math" panose="02040503050406030204" pitchFamily="18" charset="0"/>
                      </a:rPr>
                      <m:t>𝑠𝑎𝑡𝑒𝑙𝑙𝑖𝑡𝑒</m:t>
                    </m:r>
                    <m:r>
                      <a:rPr lang="en-CA" sz="1100" b="0" i="1" kern="1200">
                        <a:latin typeface="Cambria Math" panose="02040503050406030204" pitchFamily="18" charset="0"/>
                        <a:ea typeface="Cambria Math" panose="02040503050406030204" pitchFamily="18" charset="0"/>
                      </a:rPr>
                      <m:t> </m:t>
                    </m:r>
                    <m:r>
                      <a:rPr lang="en-CA" sz="1100" b="0" i="1" kern="1200">
                        <a:latin typeface="Cambria Math" panose="02040503050406030204" pitchFamily="18" charset="0"/>
                        <a:ea typeface="Cambria Math" panose="02040503050406030204" pitchFamily="18" charset="0"/>
                      </a:rPr>
                      <m:t>𝑒𝑙𝑒𝑣𝑎𝑡𝑖𝑜𝑛</m:t>
                    </m:r>
                    <m:r>
                      <a:rPr lang="en-CA" sz="1100" b="0" i="1" kern="1200">
                        <a:latin typeface="Cambria Math" panose="02040503050406030204" pitchFamily="18" charset="0"/>
                        <a:ea typeface="Cambria Math" panose="02040503050406030204" pitchFamily="18" charset="0"/>
                      </a:rPr>
                      <m:t> </m:t>
                    </m:r>
                    <m:r>
                      <a:rPr lang="en-CA" sz="1100" b="0" i="1" kern="1200">
                        <a:latin typeface="Cambria Math" panose="02040503050406030204" pitchFamily="18" charset="0"/>
                        <a:ea typeface="Cambria Math" panose="02040503050406030204" pitchFamily="18" charset="0"/>
                      </a:rPr>
                      <m:t>𝑎𝑛𝑔𝑙𝑒</m:t>
                    </m:r>
                    <m:r>
                      <a:rPr lang="en-CA" sz="1100" b="0" i="1" kern="1200">
                        <a:latin typeface="Cambria Math" panose="02040503050406030204" pitchFamily="18" charset="0"/>
                        <a:ea typeface="Cambria Math" panose="02040503050406030204" pitchFamily="18" charset="0"/>
                      </a:rPr>
                      <m:t> (</m:t>
                    </m:r>
                    <m:r>
                      <a:rPr lang="en-CA" sz="1100" b="0" i="1" kern="1200">
                        <a:latin typeface="Cambria Math" panose="02040503050406030204" pitchFamily="18" charset="0"/>
                        <a:ea typeface="Cambria Math" panose="02040503050406030204" pitchFamily="18" charset="0"/>
                      </a:rPr>
                      <m:t>𝑔𝑟𝑎𝑧𝑖𝑛𝑔</m:t>
                    </m:r>
                    <m:r>
                      <a:rPr lang="en-CA" sz="1100" b="0" i="1" kern="1200">
                        <a:latin typeface="Cambria Math" panose="02040503050406030204" pitchFamily="18" charset="0"/>
                        <a:ea typeface="Cambria Math" panose="02040503050406030204" pitchFamily="18" charset="0"/>
                      </a:rPr>
                      <m:t> </m:t>
                    </m:r>
                    <m:r>
                      <a:rPr lang="en-CA" sz="1100" b="0" i="1" kern="1200">
                        <a:latin typeface="Cambria Math" panose="02040503050406030204" pitchFamily="18" charset="0"/>
                        <a:ea typeface="Cambria Math" panose="02040503050406030204" pitchFamily="18" charset="0"/>
                      </a:rPr>
                      <m:t>𝑎𝑛𝑔𝑙𝑒</m:t>
                    </m:r>
                    <m:r>
                      <a:rPr lang="en-CA" sz="1100" b="0" i="1" kern="1200">
                        <a:latin typeface="Cambria Math" panose="02040503050406030204" pitchFamily="18" charset="0"/>
                        <a:ea typeface="Cambria Math" panose="02040503050406030204" pitchFamily="18" charset="0"/>
                      </a:rPr>
                      <m:t>)</m:t>
                    </m:r>
                  </m:oMath>
                </m:oMathPara>
              </a14:m>
              <a:endParaRPr lang="en-CA" sz="1100" kern="1200"/>
            </a:p>
          </xdr:txBody>
        </xdr:sp>
      </mc:Choice>
      <mc:Fallback xmlns="">
        <xdr:sp macro="" textlink="">
          <xdr:nvSpPr>
            <xdr:cNvPr id="244" name="TextBox 71">
              <a:extLst>
                <a:ext uri="{FF2B5EF4-FFF2-40B4-BE49-F238E27FC236}">
                  <a16:creationId xmlns:a16="http://schemas.microsoft.com/office/drawing/2014/main" id="{D12EDA94-CE5D-903F-68DE-69C62C8DE609}"/>
                </a:ext>
              </a:extLst>
            </xdr:cNvPr>
            <xdr:cNvSpPr txBox="1"/>
          </xdr:nvSpPr>
          <xdr:spPr>
            <a:xfrm>
              <a:off x="2073863" y="13106677"/>
              <a:ext cx="2891946" cy="1737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CA" sz="1100" i="0" kern="1200">
                  <a:latin typeface="Cambria Math" panose="02040503050406030204" pitchFamily="18" charset="0"/>
                  <a:ea typeface="Cambria Math" panose="02040503050406030204" pitchFamily="18" charset="0"/>
                </a:rPr>
                <a:t>𝜀</a:t>
              </a:r>
              <a:r>
                <a:rPr lang="en-CA" sz="1100" b="0" i="0" kern="1200">
                  <a:latin typeface="Cambria Math" panose="02040503050406030204" pitchFamily="18" charset="0"/>
                  <a:ea typeface="Cambria Math" panose="02040503050406030204" pitchFamily="18" charset="0"/>
                </a:rPr>
                <a:t>=𝑠𝑎𝑡𝑒𝑙𝑙𝑖𝑡𝑒 𝑒𝑙𝑒𝑣𝑎𝑡𝑖𝑜𝑛 𝑎𝑛𝑔𝑙𝑒 (𝑔𝑟𝑎𝑧𝑖𝑛𝑔 𝑎𝑛𝑔𝑙𝑒)</a:t>
              </a:r>
              <a:endParaRPr lang="en-CA" sz="1100" kern="1200"/>
            </a:p>
          </xdr:txBody>
        </xdr:sp>
      </mc:Fallback>
    </mc:AlternateContent>
    <xdr:clientData/>
  </xdr:oneCellAnchor>
  <xdr:twoCellAnchor editAs="oneCell">
    <xdr:from>
      <xdr:col>1</xdr:col>
      <xdr:colOff>307951</xdr:colOff>
      <xdr:row>85</xdr:row>
      <xdr:rowOff>146537</xdr:rowOff>
    </xdr:from>
    <xdr:to>
      <xdr:col>4</xdr:col>
      <xdr:colOff>130512</xdr:colOff>
      <xdr:row>108</xdr:row>
      <xdr:rowOff>18316</xdr:rowOff>
    </xdr:to>
    <xdr:pic>
      <xdr:nvPicPr>
        <xdr:cNvPr id="2" name="Picture 1">
          <a:extLst>
            <a:ext uri="{FF2B5EF4-FFF2-40B4-BE49-F238E27FC236}">
              <a16:creationId xmlns:a16="http://schemas.microsoft.com/office/drawing/2014/main" id="{6072C3C4-A27A-5FC3-D94D-5E0C70AACB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2975" y="16980143"/>
          <a:ext cx="5278170" cy="42954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9</xdr:col>
      <xdr:colOff>2360567</xdr:colOff>
      <xdr:row>12</xdr:row>
      <xdr:rowOff>41268</xdr:rowOff>
    </xdr:from>
    <xdr:ext cx="2952347" cy="281552"/>
    <mc:AlternateContent xmlns:mc="http://schemas.openxmlformats.org/markup-compatibility/2006">
      <mc:Choice xmlns:a14="http://schemas.microsoft.com/office/drawing/2010/main" Requires="a14">
        <xdr:sp macro="" textlink="">
          <xdr:nvSpPr>
            <xdr:cNvPr id="3" name="TextBox 2">
              <a:extLst>
                <a:ext uri="{FF2B5EF4-FFF2-40B4-BE49-F238E27FC236}">
                  <a16:creationId xmlns:a16="http://schemas.microsoft.com/office/drawing/2014/main" id="{8478C22C-96F4-6F64-5F66-E00879310D6C}"/>
                </a:ext>
              </a:extLst>
            </xdr:cNvPr>
            <xdr:cNvSpPr txBox="1"/>
          </xdr:nvSpPr>
          <xdr:spPr>
            <a:xfrm>
              <a:off x="15298238" y="3775068"/>
              <a:ext cx="2952347" cy="2815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CA" sz="1100" i="1">
                            <a:latin typeface="Cambria Math" panose="02040503050406030204" pitchFamily="18" charset="0"/>
                          </a:rPr>
                        </m:ctrlPr>
                      </m:sSubPr>
                      <m:e>
                        <m:sSub>
                          <m:sSubPr>
                            <m:ctrlPr>
                              <a:rPr lang="en-CA" sz="1100" i="1">
                                <a:latin typeface="Cambria Math" panose="02040503050406030204" pitchFamily="18" charset="0"/>
                              </a:rPr>
                            </m:ctrlPr>
                          </m:sSubPr>
                          <m:e>
                            <m:sSub>
                              <m:sSubPr>
                                <m:ctrlPr>
                                  <a:rPr lang="en-CA" sz="1100" i="1">
                                    <a:latin typeface="Cambria Math" panose="02040503050406030204" pitchFamily="18" charset="0"/>
                                  </a:rPr>
                                </m:ctrlPr>
                              </m:sSubPr>
                              <m:e>
                                <m:r>
                                  <m:rPr>
                                    <m:sty m:val="p"/>
                                  </m:rPr>
                                  <a:rPr lang="en-CA" sz="1100" b="0" i="1">
                                    <a:latin typeface="Cambria Math" panose="02040503050406030204" pitchFamily="18" charset="0"/>
                                  </a:rPr>
                                  <m:t>T</m:t>
                                </m:r>
                              </m:e>
                              <m:sub>
                                <m:sSub>
                                  <m:sSubPr>
                                    <m:ctrlPr>
                                      <a:rPr lang="en-CA" sz="1100" i="1">
                                        <a:latin typeface="Cambria Math" panose="02040503050406030204" pitchFamily="18" charset="0"/>
                                      </a:rPr>
                                    </m:ctrlPr>
                                  </m:sSubPr>
                                  <m:e>
                                    <m:r>
                                      <a:rPr lang="en-CA" sz="1100" b="0" i="1">
                                        <a:latin typeface="Cambria Math" panose="02040503050406030204" pitchFamily="18" charset="0"/>
                                      </a:rPr>
                                      <m:t>(</m:t>
                                    </m:r>
                                    <m:r>
                                      <m:rPr>
                                        <m:sty m:val="p"/>
                                      </m:rPr>
                                      <a:rPr lang="en-CA" sz="1100" b="0" i="1">
                                        <a:latin typeface="Cambria Math" panose="02040503050406030204" pitchFamily="18" charset="0"/>
                                      </a:rPr>
                                      <m:t>ANT</m:t>
                                    </m:r>
                                    <m:r>
                                      <a:rPr lang="en-CA" sz="1100" b="0" i="1">
                                        <a:latin typeface="Cambria Math" panose="02040503050406030204" pitchFamily="18" charset="0"/>
                                      </a:rPr>
                                      <m:t>)</m:t>
                                    </m:r>
                                  </m:e>
                                  <m:sub>
                                    <m:r>
                                      <m:rPr>
                                        <m:sty m:val="p"/>
                                      </m:rPr>
                                      <a:rPr lang="en-CA" sz="1100" b="0" i="1">
                                        <a:latin typeface="Cambria Math" panose="02040503050406030204" pitchFamily="18" charset="0"/>
                                      </a:rPr>
                                      <m:t>K</m:t>
                                    </m:r>
                                  </m:sub>
                                </m:sSub>
                              </m:sub>
                            </m:sSub>
                            <m:r>
                              <a:rPr lang="en-CA" sz="1100" b="0" i="1">
                                <a:latin typeface="Cambria Math" panose="02040503050406030204" pitchFamily="18" charset="0"/>
                              </a:rPr>
                              <m:t> =1175</m:t>
                            </m:r>
                          </m:e>
                          <m:sub>
                            <m:r>
                              <m:rPr>
                                <m:sty m:val="p"/>
                              </m:rPr>
                              <a:rPr lang="en-CA" sz="1100" b="0" i="1">
                                <a:latin typeface="Cambria Math" panose="02040503050406030204" pitchFamily="18" charset="0"/>
                              </a:rPr>
                              <m:t>K</m:t>
                            </m:r>
                          </m:sub>
                        </m:sSub>
                        <m:r>
                          <a:rPr lang="en-CA" sz="1100" b="0" i="1">
                            <a:latin typeface="Cambria Math" panose="02040503050406030204" pitchFamily="18" charset="0"/>
                          </a:rPr>
                          <m:t>=290</m:t>
                        </m:r>
                      </m:e>
                      <m:sub>
                        <m:r>
                          <m:rPr>
                            <m:sty m:val="p"/>
                          </m:rPr>
                          <a:rPr lang="en-CA" sz="1100" b="0" i="1">
                            <a:latin typeface="Cambria Math" panose="02040503050406030204" pitchFamily="18" charset="0"/>
                          </a:rPr>
                          <m:t>K</m:t>
                        </m:r>
                      </m:sub>
                    </m:sSub>
                    <m:r>
                      <a:rPr lang="en-CA" sz="1100" b="0" i="1">
                        <a:latin typeface="Cambria Math" panose="02040503050406030204" pitchFamily="18" charset="0"/>
                      </a:rPr>
                      <m:t>∗</m:t>
                    </m:r>
                    <m:sSup>
                      <m:sSupPr>
                        <m:ctrlPr>
                          <a:rPr lang="en-CA" sz="1100" b="0" i="1">
                            <a:latin typeface="Cambria Math" panose="02040503050406030204" pitchFamily="18" charset="0"/>
                          </a:rPr>
                        </m:ctrlPr>
                      </m:sSupPr>
                      <m:e>
                        <m:r>
                          <a:rPr lang="en-CA" sz="1100" b="0" i="1">
                            <a:latin typeface="Cambria Math" panose="02040503050406030204" pitchFamily="18" charset="0"/>
                          </a:rPr>
                          <m:t>10</m:t>
                        </m:r>
                      </m:e>
                      <m:sup>
                        <m:f>
                          <m:fPr>
                            <m:ctrlPr>
                              <a:rPr lang="en-CA" sz="1100" b="0" i="1">
                                <a:solidFill>
                                  <a:schemeClr val="tx1"/>
                                </a:solidFill>
                                <a:effectLst/>
                                <a:latin typeface="Cambria Math" panose="02040503050406030204" pitchFamily="18" charset="0"/>
                                <a:ea typeface="+mn-ea"/>
                                <a:cs typeface="+mn-cs"/>
                              </a:rPr>
                            </m:ctrlPr>
                          </m:fPr>
                          <m:num>
                            <m:r>
                              <a:rPr lang="en-CA" sz="1100" b="0" i="1">
                                <a:solidFill>
                                  <a:schemeClr val="tx1"/>
                                </a:solidFill>
                                <a:effectLst/>
                                <a:latin typeface="Cambria Math" panose="02040503050406030204" pitchFamily="18" charset="0"/>
                                <a:ea typeface="+mn-ea"/>
                                <a:cs typeface="+mn-cs"/>
                              </a:rPr>
                              <m:t>76.8−27.7 ∗ </m:t>
                            </m:r>
                            <m:func>
                              <m:funcPr>
                                <m:ctrlPr>
                                  <a:rPr lang="en-CA" sz="1100" b="0" i="1">
                                    <a:solidFill>
                                      <a:schemeClr val="tx1"/>
                                    </a:solidFill>
                                    <a:effectLst/>
                                    <a:latin typeface="Cambria Math" panose="02040503050406030204" pitchFamily="18" charset="0"/>
                                    <a:ea typeface="+mn-ea"/>
                                    <a:cs typeface="+mn-cs"/>
                                  </a:rPr>
                                </m:ctrlPr>
                              </m:funcPr>
                              <m:fName>
                                <m:sSub>
                                  <m:sSubPr>
                                    <m:ctrlPr>
                                      <a:rPr lang="en-CA" sz="1100" b="0" i="1">
                                        <a:solidFill>
                                          <a:schemeClr val="tx1"/>
                                        </a:solidFill>
                                        <a:effectLst/>
                                        <a:latin typeface="Cambria Math" panose="02040503050406030204" pitchFamily="18" charset="0"/>
                                        <a:ea typeface="+mn-ea"/>
                                        <a:cs typeface="+mn-cs"/>
                                      </a:rPr>
                                    </m:ctrlPr>
                                  </m:sSubPr>
                                  <m:e>
                                    <m:r>
                                      <m:rPr>
                                        <m:sty m:val="p"/>
                                      </m:rPr>
                                      <a:rPr lang="en-CA" sz="1100" b="0" i="0">
                                        <a:solidFill>
                                          <a:schemeClr val="tx1"/>
                                        </a:solidFill>
                                        <a:effectLst/>
                                        <a:latin typeface="Cambria Math" panose="02040503050406030204" pitchFamily="18" charset="0"/>
                                        <a:ea typeface="+mn-ea"/>
                                        <a:cs typeface="+mn-cs"/>
                                      </a:rPr>
                                      <m:t>log</m:t>
                                    </m:r>
                                  </m:e>
                                  <m:sub>
                                    <m:r>
                                      <a:rPr lang="en-CA" sz="1100" b="0" i="1">
                                        <a:solidFill>
                                          <a:schemeClr val="tx1"/>
                                        </a:solidFill>
                                        <a:effectLst/>
                                        <a:latin typeface="Cambria Math" panose="02040503050406030204" pitchFamily="18" charset="0"/>
                                        <a:ea typeface="+mn-ea"/>
                                        <a:cs typeface="+mn-cs"/>
                                      </a:rPr>
                                      <m:t>10</m:t>
                                    </m:r>
                                  </m:sub>
                                </m:sSub>
                              </m:fName>
                              <m:e>
                                <m:r>
                                  <a:rPr lang="en-CA" sz="1100" b="0" i="1">
                                    <a:solidFill>
                                      <a:schemeClr val="tx1"/>
                                    </a:solidFill>
                                    <a:effectLst/>
                                    <a:latin typeface="Cambria Math" panose="02040503050406030204" pitchFamily="18" charset="0"/>
                                    <a:ea typeface="+mn-ea"/>
                                    <a:cs typeface="+mn-cs"/>
                                  </a:rPr>
                                  <m:t>250)</m:t>
                                </m:r>
                              </m:e>
                            </m:func>
                          </m:num>
                          <m:den>
                            <m:r>
                              <a:rPr lang="en-CA" sz="1100" b="0" i="1">
                                <a:solidFill>
                                  <a:schemeClr val="tx1"/>
                                </a:solidFill>
                                <a:effectLst/>
                                <a:latin typeface="Cambria Math" panose="02040503050406030204" pitchFamily="18" charset="0"/>
                                <a:ea typeface="+mn-ea"/>
                                <a:cs typeface="+mn-cs"/>
                              </a:rPr>
                              <m:t>10</m:t>
                            </m:r>
                          </m:den>
                        </m:f>
                      </m:sup>
                    </m:sSup>
                  </m:oMath>
                </m:oMathPara>
              </a14:m>
              <a:endParaRPr lang="en-CA" sz="1100"/>
            </a:p>
          </xdr:txBody>
        </xdr:sp>
      </mc:Choice>
      <mc:Fallback>
        <xdr:sp macro="" textlink="">
          <xdr:nvSpPr>
            <xdr:cNvPr id="3" name="TextBox 2">
              <a:extLst>
                <a:ext uri="{FF2B5EF4-FFF2-40B4-BE49-F238E27FC236}">
                  <a16:creationId xmlns:a16="http://schemas.microsoft.com/office/drawing/2014/main" id="{8478C22C-96F4-6F64-5F66-E00879310D6C}"/>
                </a:ext>
              </a:extLst>
            </xdr:cNvPr>
            <xdr:cNvSpPr txBox="1"/>
          </xdr:nvSpPr>
          <xdr:spPr>
            <a:xfrm>
              <a:off x="15298238" y="3775068"/>
              <a:ext cx="2952347" cy="2815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CA" sz="1100" i="0">
                  <a:latin typeface="Cambria Math" panose="02040503050406030204" pitchFamily="18" charset="0"/>
                </a:rPr>
                <a:t>〖〖</a:t>
              </a:r>
              <a:r>
                <a:rPr lang="en-CA" sz="1100" b="0" i="0">
                  <a:latin typeface="Cambria Math" panose="02040503050406030204" pitchFamily="18" charset="0"/>
                </a:rPr>
                <a:t>T_(〖(ANT)〗_K )  =1175〗_K=290〗_K∗10^(</a:t>
              </a:r>
              <a:r>
                <a:rPr lang="en-CA" sz="1100" b="0" i="0">
                  <a:solidFill>
                    <a:schemeClr val="tx1"/>
                  </a:solidFill>
                  <a:effectLst/>
                  <a:latin typeface="Cambria Math" panose="02040503050406030204" pitchFamily="18" charset="0"/>
                  <a:ea typeface="+mn-ea"/>
                  <a:cs typeface="+mn-cs"/>
                </a:rPr>
                <a:t>(76.8−27.7 ∗ log_10⁡〖250)〗)/10)</a:t>
              </a:r>
              <a:endParaRPr lang="en-CA" sz="1100"/>
            </a:p>
          </xdr:txBody>
        </xdr:sp>
      </mc:Fallback>
    </mc:AlternateContent>
    <xdr:clientData/>
  </xdr:oneCellAnchor>
  <xdr:oneCellAnchor>
    <xdr:from>
      <xdr:col>13</xdr:col>
      <xdr:colOff>2360824</xdr:colOff>
      <xdr:row>12</xdr:row>
      <xdr:rowOff>86723</xdr:rowOff>
    </xdr:from>
    <xdr:ext cx="2990306" cy="276551"/>
    <mc:AlternateContent xmlns:mc="http://schemas.openxmlformats.org/markup-compatibility/2006">
      <mc:Choice xmlns:a14="http://schemas.microsoft.com/office/drawing/2010/main" Requires="a14">
        <xdr:sp macro="" textlink="">
          <xdr:nvSpPr>
            <xdr:cNvPr id="5" name="TextBox 4">
              <a:extLst>
                <a:ext uri="{FF2B5EF4-FFF2-40B4-BE49-F238E27FC236}">
                  <a16:creationId xmlns:a16="http://schemas.microsoft.com/office/drawing/2014/main" id="{90E4B1C3-5DE8-41A5-B105-0606A3F44615}"/>
                </a:ext>
              </a:extLst>
            </xdr:cNvPr>
            <xdr:cNvSpPr txBox="1"/>
          </xdr:nvSpPr>
          <xdr:spPr>
            <a:xfrm>
              <a:off x="25320215" y="3805614"/>
              <a:ext cx="2990306" cy="2765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CA" sz="1100" i="1">
                            <a:latin typeface="Cambria Math" panose="02040503050406030204" pitchFamily="18" charset="0"/>
                          </a:rPr>
                        </m:ctrlPr>
                      </m:sSubPr>
                      <m:e>
                        <m:sSub>
                          <m:sSubPr>
                            <m:ctrlPr>
                              <a:rPr lang="en-CA" sz="1100" i="1">
                                <a:latin typeface="Cambria Math" panose="02040503050406030204" pitchFamily="18" charset="0"/>
                              </a:rPr>
                            </m:ctrlPr>
                          </m:sSubPr>
                          <m:e>
                            <m:r>
                              <a:rPr lang="en-CA" sz="1100" b="0" i="1">
                                <a:latin typeface="Cambria Math" panose="02040503050406030204" pitchFamily="18" charset="0"/>
                              </a:rPr>
                              <m:t> </m:t>
                            </m:r>
                            <m:sSub>
                              <m:sSubPr>
                                <m:ctrlPr>
                                  <a:rPr lang="en-CA" sz="1100" i="1">
                                    <a:solidFill>
                                      <a:schemeClr val="tx1"/>
                                    </a:solidFill>
                                    <a:effectLst/>
                                    <a:latin typeface="+mn-lt"/>
                                    <a:ea typeface="+mn-ea"/>
                                    <a:cs typeface="+mn-cs"/>
                                  </a:rPr>
                                </m:ctrlPr>
                              </m:sSubPr>
                              <m:e>
                                <m:r>
                                  <m:rPr>
                                    <m:sty m:val="p"/>
                                  </m:rPr>
                                  <a:rPr lang="en-CA" sz="1100" b="0" i="1">
                                    <a:solidFill>
                                      <a:schemeClr val="tx1"/>
                                    </a:solidFill>
                                    <a:effectLst/>
                                    <a:latin typeface="+mn-lt"/>
                                    <a:ea typeface="+mn-ea"/>
                                    <a:cs typeface="+mn-cs"/>
                                  </a:rPr>
                                  <m:t>T</m:t>
                                </m:r>
                              </m:e>
                              <m:sub>
                                <m:sSub>
                                  <m:sSubPr>
                                    <m:ctrlPr>
                                      <a:rPr lang="en-CA" sz="1100" i="1">
                                        <a:solidFill>
                                          <a:schemeClr val="tx1"/>
                                        </a:solidFill>
                                        <a:effectLst/>
                                        <a:latin typeface="+mn-lt"/>
                                        <a:ea typeface="+mn-ea"/>
                                        <a:cs typeface="+mn-cs"/>
                                      </a:rPr>
                                    </m:ctrlPr>
                                  </m:sSubPr>
                                  <m:e>
                                    <m:r>
                                      <a:rPr lang="en-CA" sz="1100" b="0" i="1">
                                        <a:solidFill>
                                          <a:schemeClr val="tx1"/>
                                        </a:solidFill>
                                        <a:effectLst/>
                                        <a:latin typeface="+mn-lt"/>
                                        <a:ea typeface="+mn-ea"/>
                                        <a:cs typeface="+mn-cs"/>
                                      </a:rPr>
                                      <m:t>(</m:t>
                                    </m:r>
                                    <m:r>
                                      <m:rPr>
                                        <m:sty m:val="p"/>
                                      </m:rPr>
                                      <a:rPr lang="en-CA" sz="1100" b="0" i="1">
                                        <a:solidFill>
                                          <a:schemeClr val="tx1"/>
                                        </a:solidFill>
                                        <a:effectLst/>
                                        <a:latin typeface="+mn-lt"/>
                                        <a:ea typeface="+mn-ea"/>
                                        <a:cs typeface="+mn-cs"/>
                                      </a:rPr>
                                      <m:t>ANT</m:t>
                                    </m:r>
                                    <m:r>
                                      <a:rPr lang="en-CA" sz="1100" b="0" i="1">
                                        <a:solidFill>
                                          <a:schemeClr val="tx1"/>
                                        </a:solidFill>
                                        <a:effectLst/>
                                        <a:latin typeface="+mn-lt"/>
                                        <a:ea typeface="+mn-ea"/>
                                        <a:cs typeface="+mn-cs"/>
                                      </a:rPr>
                                      <m:t>)</m:t>
                                    </m:r>
                                  </m:e>
                                  <m:sub>
                                    <m:r>
                                      <m:rPr>
                                        <m:sty m:val="p"/>
                                      </m:rPr>
                                      <a:rPr lang="en-CA" sz="1100" b="0" i="1">
                                        <a:solidFill>
                                          <a:schemeClr val="tx1"/>
                                        </a:solidFill>
                                        <a:effectLst/>
                                        <a:latin typeface="+mn-lt"/>
                                        <a:ea typeface="+mn-ea"/>
                                        <a:cs typeface="+mn-cs"/>
                                      </a:rPr>
                                      <m:t>K</m:t>
                                    </m:r>
                                  </m:sub>
                                </m:sSub>
                              </m:sub>
                            </m:sSub>
                            <m:r>
                              <a:rPr lang="en-CA" sz="1100" b="0" i="1">
                                <a:solidFill>
                                  <a:schemeClr val="tx1"/>
                                </a:solidFill>
                                <a:effectLst/>
                                <a:latin typeface="+mn-lt"/>
                                <a:ea typeface="+mn-ea"/>
                                <a:cs typeface="+mn-cs"/>
                              </a:rPr>
                              <m:t> </m:t>
                            </m:r>
                            <m:r>
                              <a:rPr lang="en-CA" sz="1100" b="0" i="1">
                                <a:latin typeface="Cambria Math" panose="02040503050406030204" pitchFamily="18" charset="0"/>
                              </a:rPr>
                              <m:t>= </m:t>
                            </m:r>
                            <m:r>
                              <a:rPr lang="en-CA" sz="1100" b="0" i="1">
                                <a:latin typeface="Cambria Math" panose="02040503050406030204" pitchFamily="18" charset="0"/>
                              </a:rPr>
                              <m:t>587.5</m:t>
                            </m:r>
                          </m:e>
                          <m:sub>
                            <m:r>
                              <m:rPr>
                                <m:sty m:val="p"/>
                              </m:rPr>
                              <a:rPr lang="en-CA" sz="1100" b="0" i="1">
                                <a:latin typeface="Cambria Math" panose="02040503050406030204" pitchFamily="18" charset="0"/>
                              </a:rPr>
                              <m:t>K</m:t>
                            </m:r>
                          </m:sub>
                        </m:sSub>
                        <m:r>
                          <a:rPr lang="en-CA" sz="1100" b="0" i="1">
                            <a:latin typeface="Cambria Math" panose="02040503050406030204" pitchFamily="18" charset="0"/>
                          </a:rPr>
                          <m:t>=145</m:t>
                        </m:r>
                      </m:e>
                      <m:sub>
                        <m:r>
                          <m:rPr>
                            <m:sty m:val="p"/>
                          </m:rPr>
                          <a:rPr lang="en-CA" sz="1100" b="0" i="1">
                            <a:latin typeface="Cambria Math" panose="02040503050406030204" pitchFamily="18" charset="0"/>
                          </a:rPr>
                          <m:t>K</m:t>
                        </m:r>
                      </m:sub>
                    </m:sSub>
                    <m:r>
                      <a:rPr lang="en-CA" sz="1100" b="0" i="1">
                        <a:latin typeface="Cambria Math" panose="02040503050406030204" pitchFamily="18" charset="0"/>
                      </a:rPr>
                      <m:t>∗</m:t>
                    </m:r>
                    <m:sSup>
                      <m:sSupPr>
                        <m:ctrlPr>
                          <a:rPr lang="en-CA" sz="1100" b="0" i="1">
                            <a:latin typeface="Cambria Math" panose="02040503050406030204" pitchFamily="18" charset="0"/>
                          </a:rPr>
                        </m:ctrlPr>
                      </m:sSupPr>
                      <m:e>
                        <m:r>
                          <a:rPr lang="en-CA" sz="1100" b="0" i="1">
                            <a:latin typeface="Cambria Math" panose="02040503050406030204" pitchFamily="18" charset="0"/>
                          </a:rPr>
                          <m:t>10</m:t>
                        </m:r>
                      </m:e>
                      <m:sup>
                        <m:f>
                          <m:fPr>
                            <m:ctrlPr>
                              <a:rPr lang="en-CA" sz="1100" b="0" i="1">
                                <a:solidFill>
                                  <a:schemeClr val="tx1"/>
                                </a:solidFill>
                                <a:effectLst/>
                                <a:latin typeface="Cambria Math" panose="02040503050406030204" pitchFamily="18" charset="0"/>
                                <a:ea typeface="+mn-ea"/>
                                <a:cs typeface="+mn-cs"/>
                              </a:rPr>
                            </m:ctrlPr>
                          </m:fPr>
                          <m:num>
                            <m:r>
                              <a:rPr lang="en-CA" sz="1100" b="0" i="1">
                                <a:solidFill>
                                  <a:schemeClr val="tx1"/>
                                </a:solidFill>
                                <a:effectLst/>
                                <a:latin typeface="Cambria Math" panose="02040503050406030204" pitchFamily="18" charset="0"/>
                                <a:ea typeface="+mn-ea"/>
                                <a:cs typeface="+mn-cs"/>
                              </a:rPr>
                              <m:t>76.8−27.7 ∗ </m:t>
                            </m:r>
                            <m:func>
                              <m:funcPr>
                                <m:ctrlPr>
                                  <a:rPr lang="en-CA" sz="1100" b="0" i="1">
                                    <a:solidFill>
                                      <a:schemeClr val="tx1"/>
                                    </a:solidFill>
                                    <a:effectLst/>
                                    <a:latin typeface="Cambria Math" panose="02040503050406030204" pitchFamily="18" charset="0"/>
                                    <a:ea typeface="+mn-ea"/>
                                    <a:cs typeface="+mn-cs"/>
                                  </a:rPr>
                                </m:ctrlPr>
                              </m:funcPr>
                              <m:fName>
                                <m:sSub>
                                  <m:sSubPr>
                                    <m:ctrlPr>
                                      <a:rPr lang="en-CA" sz="1100" b="0" i="1">
                                        <a:solidFill>
                                          <a:schemeClr val="tx1"/>
                                        </a:solidFill>
                                        <a:effectLst/>
                                        <a:latin typeface="Cambria Math" panose="02040503050406030204" pitchFamily="18" charset="0"/>
                                        <a:ea typeface="+mn-ea"/>
                                        <a:cs typeface="+mn-cs"/>
                                      </a:rPr>
                                    </m:ctrlPr>
                                  </m:sSubPr>
                                  <m:e>
                                    <m:r>
                                      <m:rPr>
                                        <m:sty m:val="p"/>
                                      </m:rPr>
                                      <a:rPr lang="en-CA" sz="1100" b="0" i="0">
                                        <a:solidFill>
                                          <a:schemeClr val="tx1"/>
                                        </a:solidFill>
                                        <a:effectLst/>
                                        <a:latin typeface="Cambria Math" panose="02040503050406030204" pitchFamily="18" charset="0"/>
                                        <a:ea typeface="+mn-ea"/>
                                        <a:cs typeface="+mn-cs"/>
                                      </a:rPr>
                                      <m:t>log</m:t>
                                    </m:r>
                                  </m:e>
                                  <m:sub>
                                    <m:r>
                                      <a:rPr lang="en-CA" sz="1100" b="0" i="1">
                                        <a:solidFill>
                                          <a:schemeClr val="tx1"/>
                                        </a:solidFill>
                                        <a:effectLst/>
                                        <a:latin typeface="Cambria Math" panose="02040503050406030204" pitchFamily="18" charset="0"/>
                                        <a:ea typeface="+mn-ea"/>
                                        <a:cs typeface="+mn-cs"/>
                                      </a:rPr>
                                      <m:t>10</m:t>
                                    </m:r>
                                  </m:sub>
                                </m:sSub>
                              </m:fName>
                              <m:e>
                                <m:r>
                                  <a:rPr lang="en-CA" sz="1100" b="0" i="1">
                                    <a:solidFill>
                                      <a:schemeClr val="tx1"/>
                                    </a:solidFill>
                                    <a:effectLst/>
                                    <a:latin typeface="Cambria Math" panose="02040503050406030204" pitchFamily="18" charset="0"/>
                                    <a:ea typeface="+mn-ea"/>
                                    <a:cs typeface="+mn-cs"/>
                                  </a:rPr>
                                  <m:t>250)</m:t>
                                </m:r>
                              </m:e>
                            </m:func>
                          </m:num>
                          <m:den>
                            <m:r>
                              <a:rPr lang="en-CA" sz="1100" b="0" i="1">
                                <a:solidFill>
                                  <a:schemeClr val="tx1"/>
                                </a:solidFill>
                                <a:effectLst/>
                                <a:latin typeface="Cambria Math" panose="02040503050406030204" pitchFamily="18" charset="0"/>
                                <a:ea typeface="+mn-ea"/>
                                <a:cs typeface="+mn-cs"/>
                              </a:rPr>
                              <m:t>10</m:t>
                            </m:r>
                          </m:den>
                        </m:f>
                      </m:sup>
                    </m:sSup>
                  </m:oMath>
                </m:oMathPara>
              </a14:m>
              <a:endParaRPr lang="en-CA" sz="1100"/>
            </a:p>
          </xdr:txBody>
        </xdr:sp>
      </mc:Choice>
      <mc:Fallback>
        <xdr:sp macro="" textlink="">
          <xdr:nvSpPr>
            <xdr:cNvPr id="5" name="TextBox 4">
              <a:extLst>
                <a:ext uri="{FF2B5EF4-FFF2-40B4-BE49-F238E27FC236}">
                  <a16:creationId xmlns:a16="http://schemas.microsoft.com/office/drawing/2014/main" id="{90E4B1C3-5DE8-41A5-B105-0606A3F44615}"/>
                </a:ext>
              </a:extLst>
            </xdr:cNvPr>
            <xdr:cNvSpPr txBox="1"/>
          </xdr:nvSpPr>
          <xdr:spPr>
            <a:xfrm>
              <a:off x="25320215" y="3805614"/>
              <a:ext cx="2990306" cy="2765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CA" sz="1100" i="0">
                  <a:latin typeface="Cambria Math" panose="02040503050406030204" pitchFamily="18" charset="0"/>
                </a:rPr>
                <a:t>〖〖</a:t>
              </a:r>
              <a:r>
                <a:rPr lang="en-CA" sz="1100" b="0" i="0">
                  <a:latin typeface="Cambria Math" panose="02040503050406030204" pitchFamily="18" charset="0"/>
                </a:rPr>
                <a:t> </a:t>
              </a:r>
              <a:r>
                <a:rPr lang="en-CA" sz="1100" b="0" i="0">
                  <a:solidFill>
                    <a:schemeClr val="tx1"/>
                  </a:solidFill>
                  <a:effectLst/>
                  <a:latin typeface="+mn-lt"/>
                  <a:ea typeface="+mn-ea"/>
                  <a:cs typeface="+mn-cs"/>
                </a:rPr>
                <a:t>T_(〖(ANT)〗_K )  </a:t>
              </a:r>
              <a:r>
                <a:rPr lang="en-CA" sz="1100" b="0" i="0">
                  <a:latin typeface="Cambria Math" panose="02040503050406030204" pitchFamily="18" charset="0"/>
                </a:rPr>
                <a:t>= 587.5〗_K=145〗_K∗10^(</a:t>
              </a:r>
              <a:r>
                <a:rPr lang="en-CA" sz="1100" b="0" i="0">
                  <a:solidFill>
                    <a:schemeClr val="tx1"/>
                  </a:solidFill>
                  <a:effectLst/>
                  <a:latin typeface="Cambria Math" panose="02040503050406030204" pitchFamily="18" charset="0"/>
                  <a:ea typeface="+mn-ea"/>
                  <a:cs typeface="+mn-cs"/>
                </a:rPr>
                <a:t>(76.8−27.7 ∗ log_10⁡〖250)〗)/10)</a:t>
              </a:r>
              <a:endParaRPr lang="en-CA" sz="1100"/>
            </a:p>
          </xdr:txBody>
        </xdr:sp>
      </mc:Fallback>
    </mc:AlternateContent>
    <xdr:clientData/>
  </xdr:oneCellAnchor>
  <xdr:oneCellAnchor>
    <xdr:from>
      <xdr:col>2</xdr:col>
      <xdr:colOff>79465</xdr:colOff>
      <xdr:row>61</xdr:row>
      <xdr:rowOff>23733</xdr:rowOff>
    </xdr:from>
    <xdr:ext cx="65" cy="172227"/>
    <xdr:sp macro="" textlink="">
      <xdr:nvSpPr>
        <xdr:cNvPr id="8" name="TextBox 53">
          <a:extLst>
            <a:ext uri="{FF2B5EF4-FFF2-40B4-BE49-F238E27FC236}">
              <a16:creationId xmlns:a16="http://schemas.microsoft.com/office/drawing/2014/main" id="{9D4EDEA4-E65A-4B74-80CE-9C49B5C46C88}"/>
            </a:ext>
          </a:extLst>
        </xdr:cNvPr>
        <xdr:cNvSpPr txBox="1"/>
      </xdr:nvSpPr>
      <xdr:spPr>
        <a:xfrm>
          <a:off x="2107730" y="1536458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CA" sz="1100" kern="1200"/>
        </a:p>
      </xdr:txBody>
    </xdr:sp>
    <xdr:clientData/>
  </xdr:oneCellAnchor>
  <xdr:oneCellAnchor>
    <xdr:from>
      <xdr:col>2</xdr:col>
      <xdr:colOff>684875</xdr:colOff>
      <xdr:row>58</xdr:row>
      <xdr:rowOff>126938</xdr:rowOff>
    </xdr:from>
    <xdr:ext cx="65" cy="172227"/>
    <xdr:sp macro="" textlink="">
      <xdr:nvSpPr>
        <xdr:cNvPr id="10" name="TextBox 70">
          <a:extLst>
            <a:ext uri="{FF2B5EF4-FFF2-40B4-BE49-F238E27FC236}">
              <a16:creationId xmlns:a16="http://schemas.microsoft.com/office/drawing/2014/main" id="{EDE90A9E-3847-4601-ABA0-98A981F29453}"/>
            </a:ext>
          </a:extLst>
        </xdr:cNvPr>
        <xdr:cNvSpPr txBox="1"/>
      </xdr:nvSpPr>
      <xdr:spPr>
        <a:xfrm>
          <a:off x="2713140" y="1463855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CA" sz="1100" kern="1200"/>
        </a:p>
      </xdr:txBody>
    </xdr:sp>
    <xdr:clientData/>
  </xdr:oneCellAnchor>
  <xdr:oneCellAnchor>
    <xdr:from>
      <xdr:col>9</xdr:col>
      <xdr:colOff>211957</xdr:colOff>
      <xdr:row>4</xdr:row>
      <xdr:rowOff>118696</xdr:rowOff>
    </xdr:from>
    <xdr:ext cx="5030416" cy="173766"/>
    <mc:AlternateContent xmlns:mc="http://schemas.openxmlformats.org/markup-compatibility/2006">
      <mc:Choice xmlns:a14="http://schemas.microsoft.com/office/drawing/2010/main" Requires="a14">
        <xdr:sp macro="" textlink="">
          <xdr:nvSpPr>
            <xdr:cNvPr id="4" name="TextBox 3">
              <a:extLst>
                <a:ext uri="{FF2B5EF4-FFF2-40B4-BE49-F238E27FC236}">
                  <a16:creationId xmlns:a16="http://schemas.microsoft.com/office/drawing/2014/main" id="{D7E67150-57F6-AA72-0616-9E582F9BC2BD}"/>
                </a:ext>
              </a:extLst>
            </xdr:cNvPr>
            <xdr:cNvSpPr txBox="1"/>
          </xdr:nvSpPr>
          <xdr:spPr>
            <a:xfrm>
              <a:off x="13149628" y="1283467"/>
              <a:ext cx="5030416" cy="1737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Para xmlns:m="http://schemas.openxmlformats.org/officeDocument/2006/math">
                  <m:oMathParaPr>
                    <m:jc m:val="centerGroup"/>
                  </m:oMathParaPr>
                  <m:oMath xmlns:m="http://schemas.openxmlformats.org/officeDocument/2006/math">
                    <m:sSub>
                      <m:sSubPr>
                        <m:ctrlPr>
                          <a:rPr lang="en-CA" sz="1100" b="0" i="1">
                            <a:latin typeface="Cambria Math" panose="02040503050406030204" pitchFamily="18" charset="0"/>
                          </a:rPr>
                        </m:ctrlPr>
                      </m:sSubPr>
                      <m:e>
                        <m:r>
                          <m:rPr>
                            <m:sty m:val="p"/>
                          </m:rPr>
                          <a:rPr lang="en-CA" sz="1100" b="0" i="1">
                            <a:latin typeface="Cambria Math" panose="02040503050406030204" pitchFamily="18" charset="0"/>
                          </a:rPr>
                          <m:t>EIRP</m:t>
                        </m:r>
                      </m:e>
                      <m:sub>
                        <m:r>
                          <a:rPr lang="en-CA" sz="1100" b="0" i="1">
                            <a:latin typeface="Cambria Math" panose="02040503050406030204" pitchFamily="18" charset="0"/>
                          </a:rPr>
                          <m:t> </m:t>
                        </m:r>
                        <m:r>
                          <m:rPr>
                            <m:sty m:val="p"/>
                          </m:rPr>
                          <a:rPr lang="en-CA" sz="1100" b="0" i="1">
                            <a:latin typeface="Cambria Math" panose="02040503050406030204" pitchFamily="18" charset="0"/>
                          </a:rPr>
                          <m:t>db</m:t>
                        </m:r>
                      </m:sub>
                    </m:sSub>
                    <m:r>
                      <a:rPr lang="en-CA" sz="1100" b="0" i="1">
                        <a:latin typeface="Cambria Math" panose="02040503050406030204" pitchFamily="18" charset="0"/>
                      </a:rPr>
                      <m:t> = 10*</m:t>
                    </m:r>
                    <m:func>
                      <m:funcPr>
                        <m:ctrlPr>
                          <a:rPr lang="en-CA" sz="1100" b="0" i="1">
                            <a:latin typeface="Cambria Math" panose="02040503050406030204" pitchFamily="18" charset="0"/>
                          </a:rPr>
                        </m:ctrlPr>
                      </m:funcPr>
                      <m:fName>
                        <m:sSub>
                          <m:sSubPr>
                            <m:ctrlPr>
                              <a:rPr lang="en-CA" sz="1100" b="0" i="1">
                                <a:latin typeface="Cambria Math" panose="02040503050406030204" pitchFamily="18" charset="0"/>
                              </a:rPr>
                            </m:ctrlPr>
                          </m:sSubPr>
                          <m:e>
                            <m:r>
                              <m:rPr>
                                <m:sty m:val="p"/>
                              </m:rPr>
                              <a:rPr lang="en-CA" sz="1100" b="0" i="0">
                                <a:latin typeface="Cambria Math" panose="02040503050406030204" pitchFamily="18" charset="0"/>
                              </a:rPr>
                              <m:t>log</m:t>
                            </m:r>
                          </m:e>
                          <m:sub>
                            <m:r>
                              <a:rPr lang="en-CA" sz="1100" b="0" i="1">
                                <a:latin typeface="Cambria Math" panose="02040503050406030204" pitchFamily="18" charset="0"/>
                              </a:rPr>
                              <m:t>10</m:t>
                            </m:r>
                          </m:sub>
                        </m:sSub>
                      </m:fName>
                      <m:e>
                        <m:r>
                          <a:rPr lang="en-CA" sz="1100" b="0" i="1">
                            <a:latin typeface="Cambria Math" panose="02040503050406030204" pitchFamily="18" charset="0"/>
                          </a:rPr>
                          <m:t>(</m:t>
                        </m:r>
                        <m:sSub>
                          <m:sSubPr>
                            <m:ctrlPr>
                              <a:rPr lang="en-CA" sz="1100" b="0" i="1">
                                <a:solidFill>
                                  <a:schemeClr val="tx1"/>
                                </a:solidFill>
                                <a:effectLst/>
                                <a:latin typeface="+mn-lt"/>
                                <a:ea typeface="+mn-ea"/>
                                <a:cs typeface="+mn-cs"/>
                              </a:rPr>
                            </m:ctrlPr>
                          </m:sSubPr>
                          <m:e>
                            <m:r>
                              <m:rPr>
                                <m:sty m:val="p"/>
                              </m:rPr>
                              <a:rPr lang="en-CA" sz="1100" b="0" i="1">
                                <a:solidFill>
                                  <a:schemeClr val="tx1"/>
                                </a:solidFill>
                                <a:effectLst/>
                                <a:latin typeface="+mn-lt"/>
                                <a:ea typeface="+mn-ea"/>
                                <a:cs typeface="+mn-cs"/>
                              </a:rPr>
                              <m:t>Power</m:t>
                            </m:r>
                            <m:r>
                              <a:rPr lang="en-CA" sz="1100" b="0" i="1">
                                <a:solidFill>
                                  <a:schemeClr val="tx1"/>
                                </a:solidFill>
                                <a:effectLst/>
                                <a:latin typeface="Cambria Math" panose="02040503050406030204" pitchFamily="18" charset="0"/>
                                <a:ea typeface="+mn-ea"/>
                                <a:cs typeface="+mn-cs"/>
                              </a:rPr>
                              <m:t> </m:t>
                            </m:r>
                          </m:e>
                          <m:sub>
                            <m:r>
                              <m:rPr>
                                <m:sty m:val="p"/>
                              </m:rPr>
                              <a:rPr lang="en-CA" sz="1100" b="0" i="1">
                                <a:solidFill>
                                  <a:schemeClr val="tx1"/>
                                </a:solidFill>
                                <a:effectLst/>
                                <a:latin typeface="+mn-lt"/>
                                <a:ea typeface="+mn-ea"/>
                                <a:cs typeface="+mn-cs"/>
                              </a:rPr>
                              <m:t>Onboard</m:t>
                            </m:r>
                          </m:sub>
                        </m:sSub>
                        <m:r>
                          <a:rPr lang="en-CA" sz="1100" b="0" i="1">
                            <a:solidFill>
                              <a:schemeClr val="tx1"/>
                            </a:solidFill>
                            <a:effectLst/>
                            <a:latin typeface="+mn-lt"/>
                            <a:ea typeface="+mn-ea"/>
                            <a:cs typeface="+mn-cs"/>
                          </a:rPr>
                          <m:t>) </m:t>
                        </m:r>
                      </m:e>
                    </m:func>
                    <m:r>
                      <a:rPr lang="en-CA" sz="1100" b="0" i="1">
                        <a:solidFill>
                          <a:schemeClr val="tx1"/>
                        </a:solidFill>
                        <a:effectLst/>
                        <a:latin typeface="+mn-lt"/>
                        <a:ea typeface="+mn-ea"/>
                        <a:cs typeface="+mn-cs"/>
                      </a:rPr>
                      <m:t>+ </m:t>
                    </m:r>
                    <m:sSub>
                      <m:sSubPr>
                        <m:ctrlPr>
                          <a:rPr lang="en-CA" sz="1100" b="0" i="1">
                            <a:solidFill>
                              <a:schemeClr val="tx1"/>
                            </a:solidFill>
                            <a:effectLst/>
                            <a:latin typeface="+mn-lt"/>
                            <a:ea typeface="+mn-ea"/>
                            <a:cs typeface="+mn-cs"/>
                          </a:rPr>
                        </m:ctrlPr>
                      </m:sSubPr>
                      <m:e>
                        <m:r>
                          <m:rPr>
                            <m:sty m:val="p"/>
                          </m:rPr>
                          <a:rPr lang="en-CA" sz="1100" b="0" i="1">
                            <a:solidFill>
                              <a:schemeClr val="tx1"/>
                            </a:solidFill>
                            <a:effectLst/>
                            <a:latin typeface="+mn-lt"/>
                            <a:ea typeface="+mn-ea"/>
                            <a:cs typeface="+mn-cs"/>
                          </a:rPr>
                          <m:t>Antenna</m:t>
                        </m:r>
                        <m:r>
                          <a:rPr lang="en-CA" sz="1100" b="0" i="1">
                            <a:solidFill>
                              <a:schemeClr val="tx1"/>
                            </a:solidFill>
                            <a:effectLst/>
                            <a:latin typeface="+mn-lt"/>
                            <a:ea typeface="+mn-ea"/>
                            <a:cs typeface="+mn-cs"/>
                          </a:rPr>
                          <m:t> </m:t>
                        </m:r>
                        <m:r>
                          <m:rPr>
                            <m:sty m:val="p"/>
                          </m:rPr>
                          <a:rPr lang="en-CA" sz="1100" b="0" i="1">
                            <a:solidFill>
                              <a:schemeClr val="tx1"/>
                            </a:solidFill>
                            <a:effectLst/>
                            <a:latin typeface="+mn-lt"/>
                            <a:ea typeface="+mn-ea"/>
                            <a:cs typeface="+mn-cs"/>
                          </a:rPr>
                          <m:t>Gain</m:t>
                        </m:r>
                      </m:e>
                      <m:sub>
                        <m:r>
                          <a:rPr lang="en-CA" sz="1100" b="0" i="1">
                            <a:solidFill>
                              <a:schemeClr val="tx1"/>
                            </a:solidFill>
                            <a:effectLst/>
                            <a:latin typeface="Cambria Math" panose="02040503050406030204" pitchFamily="18" charset="0"/>
                            <a:ea typeface="+mn-ea"/>
                            <a:cs typeface="+mn-cs"/>
                          </a:rPr>
                          <m:t> </m:t>
                        </m:r>
                        <m:r>
                          <m:rPr>
                            <m:sty m:val="p"/>
                          </m:rPr>
                          <a:rPr lang="en-CA" sz="1100" b="0" i="1">
                            <a:solidFill>
                              <a:schemeClr val="tx1"/>
                            </a:solidFill>
                            <a:effectLst/>
                            <a:latin typeface="+mn-lt"/>
                            <a:ea typeface="+mn-ea"/>
                            <a:cs typeface="+mn-cs"/>
                          </a:rPr>
                          <m:t>Onboard</m:t>
                        </m:r>
                      </m:sub>
                    </m:sSub>
                    <m:r>
                      <a:rPr lang="en-CA" sz="1100" b="0" i="1">
                        <a:solidFill>
                          <a:schemeClr val="tx1"/>
                        </a:solidFill>
                        <a:effectLst/>
                        <a:latin typeface="+mn-lt"/>
                        <a:ea typeface="+mn-ea"/>
                        <a:cs typeface="+mn-cs"/>
                      </a:rPr>
                      <m:t> − </m:t>
                    </m:r>
                    <m:sSub>
                      <m:sSubPr>
                        <m:ctrlPr>
                          <a:rPr lang="en-CA" sz="1100" b="0" i="1">
                            <a:solidFill>
                              <a:schemeClr val="tx1"/>
                            </a:solidFill>
                            <a:effectLst/>
                            <a:latin typeface="+mn-lt"/>
                            <a:ea typeface="+mn-ea"/>
                            <a:cs typeface="+mn-cs"/>
                          </a:rPr>
                        </m:ctrlPr>
                      </m:sSubPr>
                      <m:e>
                        <m:r>
                          <m:rPr>
                            <m:sty m:val="p"/>
                          </m:rPr>
                          <a:rPr lang="en-CA" sz="1100" b="0" i="1">
                            <a:solidFill>
                              <a:schemeClr val="tx1"/>
                            </a:solidFill>
                            <a:effectLst/>
                            <a:latin typeface="+mn-lt"/>
                            <a:ea typeface="+mn-ea"/>
                            <a:cs typeface="+mn-cs"/>
                          </a:rPr>
                          <m:t>Feed</m:t>
                        </m:r>
                        <m:r>
                          <a:rPr lang="en-CA" sz="1100" b="0" i="1">
                            <a:solidFill>
                              <a:schemeClr val="tx1"/>
                            </a:solidFill>
                            <a:effectLst/>
                            <a:latin typeface="+mn-lt"/>
                            <a:ea typeface="+mn-ea"/>
                            <a:cs typeface="+mn-cs"/>
                          </a:rPr>
                          <m:t> </m:t>
                        </m:r>
                        <m:r>
                          <m:rPr>
                            <m:sty m:val="p"/>
                          </m:rPr>
                          <a:rPr lang="en-CA" sz="1100" b="0" i="1">
                            <a:solidFill>
                              <a:schemeClr val="tx1"/>
                            </a:solidFill>
                            <a:effectLst/>
                            <a:latin typeface="+mn-lt"/>
                            <a:ea typeface="+mn-ea"/>
                            <a:cs typeface="+mn-cs"/>
                          </a:rPr>
                          <m:t>Losses</m:t>
                        </m:r>
                      </m:e>
                      <m:sub>
                        <m:r>
                          <a:rPr lang="en-CA" sz="1100" b="0" i="1">
                            <a:solidFill>
                              <a:schemeClr val="tx1"/>
                            </a:solidFill>
                            <a:effectLst/>
                            <a:latin typeface="Cambria Math" panose="02040503050406030204" pitchFamily="18" charset="0"/>
                            <a:ea typeface="+mn-ea"/>
                            <a:cs typeface="+mn-cs"/>
                          </a:rPr>
                          <m:t> </m:t>
                        </m:r>
                        <m:r>
                          <m:rPr>
                            <m:sty m:val="p"/>
                          </m:rPr>
                          <a:rPr lang="en-CA" sz="1100" b="0" i="1">
                            <a:solidFill>
                              <a:schemeClr val="tx1"/>
                            </a:solidFill>
                            <a:effectLst/>
                            <a:latin typeface="+mn-lt"/>
                            <a:ea typeface="+mn-ea"/>
                            <a:cs typeface="+mn-cs"/>
                          </a:rPr>
                          <m:t>Onboard</m:t>
                        </m:r>
                      </m:sub>
                    </m:sSub>
                  </m:oMath>
                </m:oMathPara>
              </a14:m>
              <a:endParaRPr lang="en-CA" sz="1100"/>
            </a:p>
          </xdr:txBody>
        </xdr:sp>
      </mc:Choice>
      <mc:Fallback>
        <xdr:sp macro="" textlink="">
          <xdr:nvSpPr>
            <xdr:cNvPr id="4" name="TextBox 3">
              <a:extLst>
                <a:ext uri="{FF2B5EF4-FFF2-40B4-BE49-F238E27FC236}">
                  <a16:creationId xmlns:a16="http://schemas.microsoft.com/office/drawing/2014/main" id="{D7E67150-57F6-AA72-0616-9E582F9BC2BD}"/>
                </a:ext>
              </a:extLst>
            </xdr:cNvPr>
            <xdr:cNvSpPr txBox="1"/>
          </xdr:nvSpPr>
          <xdr:spPr>
            <a:xfrm>
              <a:off x="13149628" y="1283467"/>
              <a:ext cx="5030416" cy="1737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CA" sz="1100" b="0" i="0">
                  <a:latin typeface="Cambria Math" panose="02040503050406030204" pitchFamily="18" charset="0"/>
                </a:rPr>
                <a:t>EIRP_( db)  = 10*log_10⁡〖(</a:t>
              </a:r>
              <a:r>
                <a:rPr lang="en-CA" sz="1100" b="0" i="0">
                  <a:solidFill>
                    <a:schemeClr val="tx1"/>
                  </a:solidFill>
                  <a:effectLst/>
                  <a:latin typeface="+mn-lt"/>
                  <a:ea typeface="+mn-ea"/>
                  <a:cs typeface="+mn-cs"/>
                </a:rPr>
                <a:t>〖Power</a:t>
              </a:r>
              <a:r>
                <a:rPr lang="en-CA" sz="1100" b="0" i="0">
                  <a:solidFill>
                    <a:schemeClr val="tx1"/>
                  </a:solidFill>
                  <a:effectLst/>
                  <a:latin typeface="Cambria Math" panose="02040503050406030204" pitchFamily="18" charset="0"/>
                  <a:ea typeface="+mn-ea"/>
                  <a:cs typeface="+mn-cs"/>
                </a:rPr>
                <a:t> </a:t>
              </a:r>
              <a:r>
                <a:rPr lang="en-CA" sz="1100" b="0" i="0">
                  <a:solidFill>
                    <a:schemeClr val="tx1"/>
                  </a:solidFill>
                  <a:effectLst/>
                  <a:latin typeface="+mn-lt"/>
                  <a:ea typeface="+mn-ea"/>
                  <a:cs typeface="+mn-cs"/>
                </a:rPr>
                <a:t>〗_Onboard) </a:t>
              </a:r>
              <a:r>
                <a:rPr lang="en-CA" sz="1100" b="0" i="0">
                  <a:solidFill>
                    <a:schemeClr val="tx1"/>
                  </a:solidFill>
                  <a:effectLst/>
                  <a:latin typeface="Cambria Math" panose="02040503050406030204" pitchFamily="18" charset="0"/>
                  <a:ea typeface="+mn-ea"/>
                  <a:cs typeface="+mn-cs"/>
                </a:rPr>
                <a:t>〗</a:t>
              </a:r>
              <a:r>
                <a:rPr lang="en-CA" sz="1100" b="0" i="0">
                  <a:solidFill>
                    <a:schemeClr val="tx1"/>
                  </a:solidFill>
                  <a:effectLst/>
                  <a:latin typeface="+mn-lt"/>
                  <a:ea typeface="+mn-ea"/>
                  <a:cs typeface="+mn-cs"/>
                </a:rPr>
                <a:t>+ 〖Antenna Gain〗_(</a:t>
              </a:r>
              <a:r>
                <a:rPr lang="en-CA" sz="1100" b="0" i="0">
                  <a:solidFill>
                    <a:schemeClr val="tx1"/>
                  </a:solidFill>
                  <a:effectLst/>
                  <a:latin typeface="Cambria Math" panose="02040503050406030204" pitchFamily="18" charset="0"/>
                  <a:ea typeface="+mn-ea"/>
                  <a:cs typeface="+mn-cs"/>
                </a:rPr>
                <a:t> </a:t>
              </a:r>
              <a:r>
                <a:rPr lang="en-CA" sz="1100" b="0" i="0">
                  <a:solidFill>
                    <a:schemeClr val="tx1"/>
                  </a:solidFill>
                  <a:effectLst/>
                  <a:latin typeface="+mn-lt"/>
                  <a:ea typeface="+mn-ea"/>
                  <a:cs typeface="+mn-cs"/>
                </a:rPr>
                <a:t>Onboard)  − 〖Feed Losses〗_(</a:t>
              </a:r>
              <a:r>
                <a:rPr lang="en-CA" sz="1100" b="0" i="0">
                  <a:solidFill>
                    <a:schemeClr val="tx1"/>
                  </a:solidFill>
                  <a:effectLst/>
                  <a:latin typeface="Cambria Math" panose="02040503050406030204" pitchFamily="18" charset="0"/>
                  <a:ea typeface="+mn-ea"/>
                  <a:cs typeface="+mn-cs"/>
                </a:rPr>
                <a:t> </a:t>
              </a:r>
              <a:r>
                <a:rPr lang="en-CA" sz="1100" b="0" i="0">
                  <a:solidFill>
                    <a:schemeClr val="tx1"/>
                  </a:solidFill>
                  <a:effectLst/>
                  <a:latin typeface="+mn-lt"/>
                  <a:ea typeface="+mn-ea"/>
                  <a:cs typeface="+mn-cs"/>
                </a:rPr>
                <a:t>Onboard)</a:t>
              </a:r>
              <a:endParaRPr lang="en-CA" sz="1100"/>
            </a:p>
          </xdr:txBody>
        </xdr:sp>
      </mc:Fallback>
    </mc:AlternateContent>
    <xdr:clientData/>
  </xdr:oneCellAnchor>
  <xdr:oneCellAnchor>
    <xdr:from>
      <xdr:col>9</xdr:col>
      <xdr:colOff>859318</xdr:colOff>
      <xdr:row>4</xdr:row>
      <xdr:rowOff>373016</xdr:rowOff>
    </xdr:from>
    <xdr:ext cx="3677866" cy="173766"/>
    <mc:AlternateContent xmlns:mc="http://schemas.openxmlformats.org/markup-compatibility/2006">
      <mc:Choice xmlns:a14="http://schemas.microsoft.com/office/drawing/2010/main" Requires="a14">
        <xdr:sp macro="" textlink="">
          <xdr:nvSpPr>
            <xdr:cNvPr id="7" name="TextBox 6">
              <a:extLst>
                <a:ext uri="{FF2B5EF4-FFF2-40B4-BE49-F238E27FC236}">
                  <a16:creationId xmlns:a16="http://schemas.microsoft.com/office/drawing/2014/main" id="{51493215-31AE-FC2E-8E7D-96E3A24EE083}"/>
                </a:ext>
              </a:extLst>
            </xdr:cNvPr>
            <xdr:cNvSpPr txBox="1"/>
          </xdr:nvSpPr>
          <xdr:spPr>
            <a:xfrm>
              <a:off x="13793611" y="1529154"/>
              <a:ext cx="3677866" cy="1737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Para xmlns:m="http://schemas.openxmlformats.org/officeDocument/2006/math">
                  <m:oMathParaPr>
                    <m:jc m:val="centerGroup"/>
                  </m:oMathParaPr>
                  <m:oMath xmlns:m="http://schemas.openxmlformats.org/officeDocument/2006/math">
                    <m:r>
                      <m:rPr>
                        <m:sty m:val="p"/>
                      </m:rPr>
                      <a:rPr lang="en-CA" sz="1100" b="0" i="1">
                        <a:latin typeface="Cambria Math" panose="02040503050406030204" pitchFamily="18" charset="0"/>
                      </a:rPr>
                      <m:t>Pointing</m:t>
                    </m:r>
                    <m:r>
                      <a:rPr lang="en-CA" sz="1100" b="0" i="1">
                        <a:latin typeface="Cambria Math" panose="02040503050406030204" pitchFamily="18" charset="0"/>
                      </a:rPr>
                      <m:t> </m:t>
                    </m:r>
                    <m:r>
                      <m:rPr>
                        <m:sty m:val="p"/>
                      </m:rPr>
                      <a:rPr lang="en-CA" sz="1100" b="0" i="1">
                        <a:latin typeface="Cambria Math" panose="02040503050406030204" pitchFamily="18" charset="0"/>
                      </a:rPr>
                      <m:t>Loss</m:t>
                    </m:r>
                    <m:r>
                      <a:rPr lang="en-CA" sz="1100" b="0" i="1">
                        <a:latin typeface="Cambria Math" panose="02040503050406030204" pitchFamily="18" charset="0"/>
                      </a:rPr>
                      <m:t> =</m:t>
                    </m:r>
                    <m:sSub>
                      <m:sSubPr>
                        <m:ctrlPr>
                          <a:rPr lang="en-CA" sz="1100" b="0" i="1">
                            <a:latin typeface="Cambria Math" panose="02040503050406030204" pitchFamily="18" charset="0"/>
                          </a:rPr>
                        </m:ctrlPr>
                      </m:sSubPr>
                      <m:e>
                        <m:r>
                          <m:rPr>
                            <m:sty m:val="p"/>
                          </m:rPr>
                          <a:rPr lang="en-CA" sz="1100" b="0" i="1">
                            <a:latin typeface="Cambria Math" panose="02040503050406030204" pitchFamily="18" charset="0"/>
                          </a:rPr>
                          <m:t>PL</m:t>
                        </m:r>
                      </m:e>
                      <m:sub>
                        <m:r>
                          <m:rPr>
                            <m:sty m:val="p"/>
                          </m:rPr>
                          <a:rPr lang="en-CA" sz="1100" b="0" i="1">
                            <a:latin typeface="Cambria Math" panose="02040503050406030204" pitchFamily="18" charset="0"/>
                          </a:rPr>
                          <m:t>dB</m:t>
                        </m:r>
                      </m:sub>
                    </m:sSub>
                    <m:r>
                      <a:rPr lang="en-CA" sz="1100" b="0" i="1">
                        <a:latin typeface="Cambria Math" panose="02040503050406030204" pitchFamily="18" charset="0"/>
                      </a:rPr>
                      <m:t> = - 1 * (- 3.6 - </m:t>
                    </m:r>
                    <m:sSub>
                      <m:sSubPr>
                        <m:ctrlPr>
                          <a:rPr lang="en-CA" sz="1100" b="0" i="1">
                            <a:latin typeface="Cambria Math" panose="02040503050406030204" pitchFamily="18" charset="0"/>
                          </a:rPr>
                        </m:ctrlPr>
                      </m:sSubPr>
                      <m:e>
                        <m:r>
                          <m:rPr>
                            <m:sty m:val="p"/>
                          </m:rPr>
                          <a:rPr lang="en-CA" sz="1100" b="0" i="1">
                            <a:latin typeface="Cambria Math" panose="02040503050406030204" pitchFamily="18" charset="0"/>
                          </a:rPr>
                          <m:t>Antenna</m:t>
                        </m:r>
                        <m:r>
                          <a:rPr lang="en-CA" sz="1100" b="0" i="1">
                            <a:latin typeface="Cambria Math" panose="02040503050406030204" pitchFamily="18" charset="0"/>
                          </a:rPr>
                          <m:t> </m:t>
                        </m:r>
                        <m:r>
                          <m:rPr>
                            <m:sty m:val="p"/>
                          </m:rPr>
                          <a:rPr lang="en-CA" sz="1100" b="0" i="1">
                            <a:latin typeface="Cambria Math" panose="02040503050406030204" pitchFamily="18" charset="0"/>
                          </a:rPr>
                          <m:t>Gain</m:t>
                        </m:r>
                        <m:r>
                          <a:rPr lang="en-CA" sz="1100" b="0" i="1">
                            <a:latin typeface="Cambria Math" panose="02040503050406030204" pitchFamily="18" charset="0"/>
                          </a:rPr>
                          <m:t> </m:t>
                        </m:r>
                      </m:e>
                      <m:sub>
                        <m:r>
                          <m:rPr>
                            <m:sty m:val="p"/>
                          </m:rPr>
                          <a:rPr lang="en-CA" sz="1100" b="0" i="1">
                            <a:latin typeface="Cambria Math" panose="02040503050406030204" pitchFamily="18" charset="0"/>
                          </a:rPr>
                          <m:t>Onboard</m:t>
                        </m:r>
                      </m:sub>
                    </m:sSub>
                    <m:r>
                      <a:rPr lang="en-CA" sz="1100" b="0" i="1">
                        <a:latin typeface="Cambria Math" panose="02040503050406030204" pitchFamily="18" charset="0"/>
                      </a:rPr>
                      <m:t>) </m:t>
                    </m:r>
                  </m:oMath>
                </m:oMathPara>
              </a14:m>
              <a:endParaRPr lang="en-CA" sz="1100"/>
            </a:p>
          </xdr:txBody>
        </xdr:sp>
      </mc:Choice>
      <mc:Fallback>
        <xdr:sp macro="" textlink="">
          <xdr:nvSpPr>
            <xdr:cNvPr id="7" name="TextBox 6">
              <a:extLst>
                <a:ext uri="{FF2B5EF4-FFF2-40B4-BE49-F238E27FC236}">
                  <a16:creationId xmlns:a16="http://schemas.microsoft.com/office/drawing/2014/main" id="{51493215-31AE-FC2E-8E7D-96E3A24EE083}"/>
                </a:ext>
              </a:extLst>
            </xdr:cNvPr>
            <xdr:cNvSpPr txBox="1"/>
          </xdr:nvSpPr>
          <xdr:spPr>
            <a:xfrm>
              <a:off x="13793611" y="1529154"/>
              <a:ext cx="3677866" cy="1737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CA" sz="1100" b="0" i="0">
                  <a:latin typeface="Cambria Math" panose="02040503050406030204" pitchFamily="18" charset="0"/>
                </a:rPr>
                <a:t>Pointing Loss =PL_dB  = - 1 * (- 3.6 - 〖Antenna Gain 〗_Onboard) </a:t>
              </a:r>
              <a:endParaRPr lang="en-CA" sz="1100"/>
            </a:p>
          </xdr:txBody>
        </xdr:sp>
      </mc:Fallback>
    </mc:AlternateContent>
    <xdr:clientData/>
  </xdr:oneCellAnchor>
  <xdr:oneCellAnchor>
    <xdr:from>
      <xdr:col>9</xdr:col>
      <xdr:colOff>377755</xdr:colOff>
      <xdr:row>6</xdr:row>
      <xdr:rowOff>22609</xdr:rowOff>
    </xdr:from>
    <xdr:ext cx="4589718" cy="173766"/>
    <mc:AlternateContent xmlns:mc="http://schemas.openxmlformats.org/markup-compatibility/2006">
      <mc:Choice xmlns:a14="http://schemas.microsoft.com/office/drawing/2010/main" Requires="a14">
        <xdr:sp macro="" textlink="">
          <xdr:nvSpPr>
            <xdr:cNvPr id="9" name="TextBox 8">
              <a:extLst>
                <a:ext uri="{FF2B5EF4-FFF2-40B4-BE49-F238E27FC236}">
                  <a16:creationId xmlns:a16="http://schemas.microsoft.com/office/drawing/2014/main" id="{B3404A05-EA68-44BD-1AE6-8E1951BD35E7}"/>
                </a:ext>
              </a:extLst>
            </xdr:cNvPr>
            <xdr:cNvSpPr txBox="1"/>
          </xdr:nvSpPr>
          <xdr:spPr>
            <a:xfrm>
              <a:off x="13315426" y="1769766"/>
              <a:ext cx="4589718" cy="1737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Para xmlns:m="http://schemas.openxmlformats.org/officeDocument/2006/math">
                  <m:oMathParaPr>
                    <m:jc m:val="centerGroup"/>
                  </m:oMathParaPr>
                  <m:oMath xmlns:m="http://schemas.openxmlformats.org/officeDocument/2006/math">
                    <m:sSub>
                      <m:sSubPr>
                        <m:ctrlPr>
                          <a:rPr lang="en-CA" sz="1100" i="1">
                            <a:latin typeface="Cambria Math" panose="02040503050406030204" pitchFamily="18" charset="0"/>
                          </a:rPr>
                        </m:ctrlPr>
                      </m:sSubPr>
                      <m:e>
                        <m:r>
                          <m:rPr>
                            <m:sty m:val="p"/>
                          </m:rPr>
                          <a:rPr lang="en-CA" sz="1100" b="0" i="1">
                            <a:latin typeface="Cambria Math" panose="02040503050406030204" pitchFamily="18" charset="0"/>
                          </a:rPr>
                          <m:t>FSPL</m:t>
                        </m:r>
                        <m:r>
                          <a:rPr lang="en-CA" sz="1100" b="0" i="1">
                            <a:latin typeface="Cambria Math" panose="02040503050406030204" pitchFamily="18" charset="0"/>
                          </a:rPr>
                          <m:t> </m:t>
                        </m:r>
                      </m:e>
                      <m:sub>
                        <m:r>
                          <m:rPr>
                            <m:sty m:val="p"/>
                          </m:rPr>
                          <a:rPr lang="en-CA" sz="1100" b="0" i="1">
                            <a:latin typeface="Cambria Math" panose="02040503050406030204" pitchFamily="18" charset="0"/>
                          </a:rPr>
                          <m:t>db</m:t>
                        </m:r>
                      </m:sub>
                    </m:sSub>
                    <m:r>
                      <a:rPr lang="en-CA" sz="1100" b="0" i="1">
                        <a:latin typeface="Cambria Math" panose="02040503050406030204" pitchFamily="18" charset="0"/>
                      </a:rPr>
                      <m:t> = 20 * </m:t>
                    </m:r>
                    <m:func>
                      <m:funcPr>
                        <m:ctrlPr>
                          <a:rPr lang="en-CA" sz="1100" b="0" i="1">
                            <a:latin typeface="Cambria Math" panose="02040503050406030204" pitchFamily="18" charset="0"/>
                          </a:rPr>
                        </m:ctrlPr>
                      </m:funcPr>
                      <m:fName>
                        <m:sSub>
                          <m:sSubPr>
                            <m:ctrlPr>
                              <a:rPr lang="en-CA" sz="1100" b="0" i="1">
                                <a:latin typeface="Cambria Math" panose="02040503050406030204" pitchFamily="18" charset="0"/>
                              </a:rPr>
                            </m:ctrlPr>
                          </m:sSubPr>
                          <m:e>
                            <m:r>
                              <m:rPr>
                                <m:sty m:val="p"/>
                              </m:rPr>
                              <a:rPr lang="en-CA" sz="1100" b="0" i="0">
                                <a:latin typeface="Cambria Math" panose="02040503050406030204" pitchFamily="18" charset="0"/>
                              </a:rPr>
                              <m:t>log</m:t>
                            </m:r>
                          </m:e>
                          <m:sub>
                            <m:r>
                              <a:rPr lang="en-CA" sz="1100" b="0" i="1">
                                <a:latin typeface="Cambria Math" panose="02040503050406030204" pitchFamily="18" charset="0"/>
                              </a:rPr>
                              <m:t>10</m:t>
                            </m:r>
                          </m:sub>
                        </m:sSub>
                      </m:fName>
                      <m:e>
                        <m:r>
                          <a:rPr lang="en-CA" sz="1100" b="0" i="1">
                            <a:latin typeface="Cambria Math" panose="02040503050406030204" pitchFamily="18" charset="0"/>
                          </a:rPr>
                          <m:t>(</m:t>
                        </m:r>
                        <m:r>
                          <m:rPr>
                            <m:sty m:val="p"/>
                          </m:rPr>
                          <a:rPr lang="en-CA" sz="1100" b="0" i="1">
                            <a:latin typeface="Cambria Math" panose="02040503050406030204" pitchFamily="18" charset="0"/>
                          </a:rPr>
                          <m:t>Distance</m:t>
                        </m:r>
                        <m:r>
                          <a:rPr lang="en-CA" sz="1100" b="0" i="1">
                            <a:latin typeface="Cambria Math" panose="02040503050406030204" pitchFamily="18" charset="0"/>
                          </a:rPr>
                          <m:t>)</m:t>
                        </m:r>
                      </m:e>
                    </m:func>
                    <m:r>
                      <a:rPr lang="en-CA" sz="1100" b="0" i="1">
                        <a:latin typeface="Cambria Math" panose="02040503050406030204" pitchFamily="18" charset="0"/>
                      </a:rPr>
                      <m:t> + 20 * </m:t>
                    </m:r>
                    <m:func>
                      <m:funcPr>
                        <m:ctrlPr>
                          <a:rPr lang="en-CA" sz="1100" b="0" i="1">
                            <a:latin typeface="Cambria Math" panose="02040503050406030204" pitchFamily="18" charset="0"/>
                          </a:rPr>
                        </m:ctrlPr>
                      </m:funcPr>
                      <m:fName>
                        <m:sSub>
                          <m:sSubPr>
                            <m:ctrlPr>
                              <a:rPr lang="en-CA" sz="1100" b="0" i="1">
                                <a:latin typeface="Cambria Math" panose="02040503050406030204" pitchFamily="18" charset="0"/>
                              </a:rPr>
                            </m:ctrlPr>
                          </m:sSubPr>
                          <m:e>
                            <m:r>
                              <m:rPr>
                                <m:sty m:val="p"/>
                              </m:rPr>
                              <a:rPr lang="en-CA" sz="1100" b="0" i="0">
                                <a:latin typeface="Cambria Math" panose="02040503050406030204" pitchFamily="18" charset="0"/>
                              </a:rPr>
                              <m:t>log</m:t>
                            </m:r>
                          </m:e>
                          <m:sub>
                            <m:r>
                              <a:rPr lang="en-CA" sz="1100" b="0" i="1">
                                <a:latin typeface="Cambria Math" panose="02040503050406030204" pitchFamily="18" charset="0"/>
                              </a:rPr>
                              <m:t>10</m:t>
                            </m:r>
                          </m:sub>
                        </m:sSub>
                      </m:fName>
                      <m:e>
                        <m:r>
                          <a:rPr lang="en-CA" sz="1100" b="0" i="1">
                            <a:latin typeface="Cambria Math" panose="02040503050406030204" pitchFamily="18" charset="0"/>
                          </a:rPr>
                          <m:t>(</m:t>
                        </m:r>
                        <m:r>
                          <m:rPr>
                            <m:sty m:val="p"/>
                          </m:rPr>
                          <a:rPr lang="en-CA" sz="1100" b="0" i="1">
                            <a:latin typeface="Cambria Math" panose="02040503050406030204" pitchFamily="18" charset="0"/>
                          </a:rPr>
                          <m:t>Center</m:t>
                        </m:r>
                        <m:r>
                          <a:rPr lang="en-CA" sz="1100" b="0" i="1">
                            <a:latin typeface="Cambria Math" panose="02040503050406030204" pitchFamily="18" charset="0"/>
                          </a:rPr>
                          <m:t> </m:t>
                        </m:r>
                        <m:r>
                          <m:rPr>
                            <m:sty m:val="p"/>
                          </m:rPr>
                          <a:rPr lang="en-CA" sz="1100" b="0" i="1">
                            <a:latin typeface="Cambria Math" panose="02040503050406030204" pitchFamily="18" charset="0"/>
                          </a:rPr>
                          <m:t>Frequency</m:t>
                        </m:r>
                        <m:r>
                          <a:rPr lang="en-CA" sz="1100" b="0" i="1">
                            <a:latin typeface="Cambria Math" panose="02040503050406030204" pitchFamily="18" charset="0"/>
                          </a:rPr>
                          <m:t>)</m:t>
                        </m:r>
                      </m:e>
                    </m:func>
                    <m:r>
                      <a:rPr lang="en-CA" sz="1100" b="0" i="1">
                        <a:latin typeface="Cambria Math" panose="02040503050406030204" pitchFamily="18" charset="0"/>
                      </a:rPr>
                      <m:t> + 32.44 </m:t>
                    </m:r>
                  </m:oMath>
                </m:oMathPara>
              </a14:m>
              <a:endParaRPr lang="en-CA" sz="1100"/>
            </a:p>
          </xdr:txBody>
        </xdr:sp>
      </mc:Choice>
      <mc:Fallback>
        <xdr:sp macro="" textlink="">
          <xdr:nvSpPr>
            <xdr:cNvPr id="9" name="TextBox 8">
              <a:extLst>
                <a:ext uri="{FF2B5EF4-FFF2-40B4-BE49-F238E27FC236}">
                  <a16:creationId xmlns:a16="http://schemas.microsoft.com/office/drawing/2014/main" id="{B3404A05-EA68-44BD-1AE6-8E1951BD35E7}"/>
                </a:ext>
              </a:extLst>
            </xdr:cNvPr>
            <xdr:cNvSpPr txBox="1"/>
          </xdr:nvSpPr>
          <xdr:spPr>
            <a:xfrm>
              <a:off x="13315426" y="1769766"/>
              <a:ext cx="4589718" cy="1737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CA" sz="1100" i="0">
                  <a:latin typeface="Cambria Math" panose="02040503050406030204" pitchFamily="18" charset="0"/>
                </a:rPr>
                <a:t>〖</a:t>
              </a:r>
              <a:r>
                <a:rPr lang="en-CA" sz="1100" b="0" i="0">
                  <a:latin typeface="Cambria Math" panose="02040503050406030204" pitchFamily="18" charset="0"/>
                </a:rPr>
                <a:t>FSPL 〗_db  = 20 *  log_10⁡〖(Distance)〗  + 20 *  log_10⁡〖(Center Frequency)〗  + 32.44 </a:t>
              </a:r>
              <a:endParaRPr lang="en-CA" sz="1100"/>
            </a:p>
          </xdr:txBody>
        </xdr:sp>
      </mc:Fallback>
    </mc:AlternateContent>
    <xdr:clientData/>
  </xdr:oneCellAnchor>
  <xdr:oneCellAnchor>
    <xdr:from>
      <xdr:col>9</xdr:col>
      <xdr:colOff>978144</xdr:colOff>
      <xdr:row>8</xdr:row>
      <xdr:rowOff>13397</xdr:rowOff>
    </xdr:from>
    <xdr:ext cx="3596754" cy="176843"/>
    <mc:AlternateContent xmlns:mc="http://schemas.openxmlformats.org/markup-compatibility/2006">
      <mc:Choice xmlns:a14="http://schemas.microsoft.com/office/drawing/2010/main" Requires="a14">
        <xdr:sp macro="" textlink="">
          <xdr:nvSpPr>
            <xdr:cNvPr id="11" name="TextBox 10">
              <a:extLst>
                <a:ext uri="{FF2B5EF4-FFF2-40B4-BE49-F238E27FC236}">
                  <a16:creationId xmlns:a16="http://schemas.microsoft.com/office/drawing/2014/main" id="{91D3340E-F91B-4280-66BD-41689D6713AB}"/>
                </a:ext>
              </a:extLst>
            </xdr:cNvPr>
            <xdr:cNvSpPr txBox="1"/>
          </xdr:nvSpPr>
          <xdr:spPr>
            <a:xfrm>
              <a:off x="13915815" y="2141554"/>
              <a:ext cx="3596754" cy="1768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Para xmlns:m="http://schemas.openxmlformats.org/officeDocument/2006/math">
                  <m:oMathParaPr>
                    <m:jc m:val="centerGroup"/>
                  </m:oMathParaPr>
                  <m:oMath xmlns:m="http://schemas.openxmlformats.org/officeDocument/2006/math">
                    <m:sSub>
                      <m:sSubPr>
                        <m:ctrlPr>
                          <a:rPr lang="en-CA" sz="1100" i="1">
                            <a:latin typeface="Cambria Math" panose="02040503050406030204" pitchFamily="18" charset="0"/>
                          </a:rPr>
                        </m:ctrlPr>
                      </m:sSubPr>
                      <m:e>
                        <m:r>
                          <m:rPr>
                            <m:sty m:val="p"/>
                          </m:rPr>
                          <a:rPr lang="en-CA" sz="1100" b="0" i="1">
                            <a:latin typeface="Cambria Math" panose="02040503050406030204" pitchFamily="18" charset="0"/>
                          </a:rPr>
                          <m:t>ES</m:t>
                        </m:r>
                        <m:r>
                          <a:rPr lang="en-CA" sz="1100" b="0" i="1">
                            <a:latin typeface="Cambria Math" panose="02040503050406030204" pitchFamily="18" charset="0"/>
                          </a:rPr>
                          <m:t> </m:t>
                        </m:r>
                        <m:r>
                          <m:rPr>
                            <m:sty m:val="p"/>
                          </m:rPr>
                          <a:rPr lang="en-CA" sz="1100" b="0" i="1">
                            <a:latin typeface="Cambria Math" panose="02040503050406030204" pitchFamily="18" charset="0"/>
                          </a:rPr>
                          <m:t>Pointing</m:t>
                        </m:r>
                        <m:r>
                          <a:rPr lang="en-CA" sz="1100" b="0" i="1">
                            <a:latin typeface="Cambria Math" panose="02040503050406030204" pitchFamily="18" charset="0"/>
                          </a:rPr>
                          <m:t> </m:t>
                        </m:r>
                        <m:r>
                          <m:rPr>
                            <m:sty m:val="p"/>
                          </m:rPr>
                          <a:rPr lang="en-CA" sz="1100" b="0" i="1">
                            <a:latin typeface="Cambria Math" panose="02040503050406030204" pitchFamily="18" charset="0"/>
                          </a:rPr>
                          <m:t>Loss</m:t>
                        </m:r>
                        <m:r>
                          <a:rPr lang="en-CA" sz="1100" b="0" i="1">
                            <a:latin typeface="Cambria Math" panose="02040503050406030204" pitchFamily="18" charset="0"/>
                          </a:rPr>
                          <m:t> </m:t>
                        </m:r>
                      </m:e>
                      <m:sub>
                        <m:r>
                          <a:rPr lang="en-CA" sz="1100" i="1">
                            <a:latin typeface="Cambria Math" panose="02040503050406030204" pitchFamily="18" charset="0"/>
                            <a:ea typeface="Cambria Math" panose="02040503050406030204" pitchFamily="18" charset="0"/>
                          </a:rPr>
                          <m:t>𝜃</m:t>
                        </m:r>
                      </m:sub>
                    </m:sSub>
                    <m:r>
                      <a:rPr lang="en-CA" sz="1100" b="0" i="1">
                        <a:latin typeface="Cambria Math" panose="02040503050406030204" pitchFamily="18" charset="0"/>
                      </a:rPr>
                      <m:t> = </m:t>
                    </m:r>
                    <m:func>
                      <m:funcPr>
                        <m:ctrlPr>
                          <a:rPr lang="en-CA" sz="1100" b="0" i="1">
                            <a:latin typeface="Cambria Math" panose="02040503050406030204" pitchFamily="18" charset="0"/>
                          </a:rPr>
                        </m:ctrlPr>
                      </m:funcPr>
                      <m:fName>
                        <m:sSup>
                          <m:sSupPr>
                            <m:ctrlPr>
                              <a:rPr lang="en-CA" sz="1100" b="0" i="1">
                                <a:latin typeface="Cambria Math" panose="02040503050406030204" pitchFamily="18" charset="0"/>
                              </a:rPr>
                            </m:ctrlPr>
                          </m:sSupPr>
                          <m:e>
                            <m:r>
                              <m:rPr>
                                <m:sty m:val="p"/>
                              </m:rPr>
                              <a:rPr lang="en-CA" sz="1100" b="0" i="0">
                                <a:latin typeface="Cambria Math" panose="02040503050406030204" pitchFamily="18" charset="0"/>
                              </a:rPr>
                              <m:t>tan</m:t>
                            </m:r>
                          </m:e>
                          <m:sup>
                            <m:r>
                              <a:rPr lang="en-CA" sz="1100" b="0" i="1">
                                <a:latin typeface="Cambria Math" panose="02040503050406030204" pitchFamily="18" charset="0"/>
                              </a:rPr>
                              <m:t>−1</m:t>
                            </m:r>
                          </m:sup>
                        </m:sSup>
                      </m:fName>
                      <m:e>
                        <m:r>
                          <a:rPr lang="en-CA" sz="1100" b="0" i="1">
                            <a:latin typeface="Cambria Math" panose="02040503050406030204" pitchFamily="18" charset="0"/>
                          </a:rPr>
                          <m:t>(</m:t>
                        </m:r>
                        <m:sSub>
                          <m:sSubPr>
                            <m:ctrlPr>
                              <a:rPr lang="en-CA" sz="1100" b="0" i="1">
                                <a:latin typeface="Cambria Math" panose="02040503050406030204" pitchFamily="18" charset="0"/>
                              </a:rPr>
                            </m:ctrlPr>
                          </m:sSubPr>
                          <m:e>
                            <m:r>
                              <m:rPr>
                                <m:sty m:val="p"/>
                              </m:rPr>
                              <a:rPr lang="en-CA" sz="1100" b="0" i="1">
                                <a:latin typeface="Cambria Math" panose="02040503050406030204" pitchFamily="18" charset="0"/>
                              </a:rPr>
                              <m:t>Position</m:t>
                            </m:r>
                            <m:r>
                              <a:rPr lang="en-CA" sz="1100" b="0" i="1">
                                <a:latin typeface="Cambria Math" panose="02040503050406030204" pitchFamily="18" charset="0"/>
                              </a:rPr>
                              <m:t> </m:t>
                            </m:r>
                            <m:r>
                              <m:rPr>
                                <m:sty m:val="p"/>
                              </m:rPr>
                              <a:rPr lang="en-CA" sz="1100" b="0" i="1">
                                <a:latin typeface="Cambria Math" panose="02040503050406030204" pitchFamily="18" charset="0"/>
                              </a:rPr>
                              <m:t>Error</m:t>
                            </m:r>
                          </m:e>
                          <m:sub>
                            <m:r>
                              <a:rPr lang="en-CA" sz="1100" b="0" i="1">
                                <a:latin typeface="Cambria Math" panose="02040503050406030204" pitchFamily="18" charset="0"/>
                              </a:rPr>
                              <m:t> </m:t>
                            </m:r>
                            <m:r>
                              <m:rPr>
                                <m:sty m:val="p"/>
                              </m:rPr>
                              <a:rPr lang="en-CA" sz="1100" b="0" i="1">
                                <a:latin typeface="Cambria Math" panose="02040503050406030204" pitchFamily="18" charset="0"/>
                              </a:rPr>
                              <m:t>Km</m:t>
                            </m:r>
                          </m:sub>
                        </m:sSub>
                        <m:r>
                          <a:rPr lang="en-CA" sz="1100" b="0" i="1">
                            <a:latin typeface="Cambria Math" panose="02040503050406030204" pitchFamily="18" charset="0"/>
                          </a:rPr>
                          <m:t>/</m:t>
                        </m:r>
                        <m:sSub>
                          <m:sSubPr>
                            <m:ctrlPr>
                              <a:rPr lang="en-CA" sz="1100" b="0" i="1">
                                <a:latin typeface="Cambria Math" panose="02040503050406030204" pitchFamily="18" charset="0"/>
                              </a:rPr>
                            </m:ctrlPr>
                          </m:sSubPr>
                          <m:e>
                            <m:r>
                              <m:rPr>
                                <m:sty m:val="p"/>
                              </m:rPr>
                              <a:rPr lang="en-CA" sz="1100" b="0" i="1">
                                <a:latin typeface="Cambria Math" panose="02040503050406030204" pitchFamily="18" charset="0"/>
                              </a:rPr>
                              <m:t>Altitude</m:t>
                            </m:r>
                          </m:e>
                          <m:sub>
                            <m:r>
                              <a:rPr lang="en-CA" sz="1100" b="0" i="1">
                                <a:latin typeface="Cambria Math" panose="02040503050406030204" pitchFamily="18" charset="0"/>
                              </a:rPr>
                              <m:t> </m:t>
                            </m:r>
                            <m:r>
                              <m:rPr>
                                <m:sty m:val="p"/>
                              </m:rPr>
                              <a:rPr lang="en-CA" sz="1100" b="0" i="1">
                                <a:latin typeface="Cambria Math" panose="02040503050406030204" pitchFamily="18" charset="0"/>
                              </a:rPr>
                              <m:t>Km</m:t>
                            </m:r>
                          </m:sub>
                        </m:sSub>
                        <m:r>
                          <a:rPr lang="en-CA" sz="1100" b="0" i="1">
                            <a:latin typeface="Cambria Math" panose="02040503050406030204" pitchFamily="18" charset="0"/>
                          </a:rPr>
                          <m:t>)</m:t>
                        </m:r>
                      </m:e>
                    </m:func>
                  </m:oMath>
                </m:oMathPara>
              </a14:m>
              <a:endParaRPr lang="en-CA" sz="1100"/>
            </a:p>
          </xdr:txBody>
        </xdr:sp>
      </mc:Choice>
      <mc:Fallback>
        <xdr:sp macro="" textlink="">
          <xdr:nvSpPr>
            <xdr:cNvPr id="11" name="TextBox 10">
              <a:extLst>
                <a:ext uri="{FF2B5EF4-FFF2-40B4-BE49-F238E27FC236}">
                  <a16:creationId xmlns:a16="http://schemas.microsoft.com/office/drawing/2014/main" id="{91D3340E-F91B-4280-66BD-41689D6713AB}"/>
                </a:ext>
              </a:extLst>
            </xdr:cNvPr>
            <xdr:cNvSpPr txBox="1"/>
          </xdr:nvSpPr>
          <xdr:spPr>
            <a:xfrm>
              <a:off x="13915815" y="2141554"/>
              <a:ext cx="3596754" cy="1768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CA" sz="1100" i="0">
                  <a:latin typeface="Cambria Math" panose="02040503050406030204" pitchFamily="18" charset="0"/>
                </a:rPr>
                <a:t>〖</a:t>
              </a:r>
              <a:r>
                <a:rPr lang="en-CA" sz="1100" b="0" i="0">
                  <a:latin typeface="Cambria Math" panose="02040503050406030204" pitchFamily="18" charset="0"/>
                </a:rPr>
                <a:t>ES Pointing Loss 〗_</a:t>
              </a:r>
              <a:r>
                <a:rPr lang="en-CA" sz="1100" i="0">
                  <a:latin typeface="Cambria Math" panose="02040503050406030204" pitchFamily="18" charset="0"/>
                  <a:ea typeface="Cambria Math" panose="02040503050406030204" pitchFamily="18" charset="0"/>
                </a:rPr>
                <a:t>𝜃</a:t>
              </a:r>
              <a:r>
                <a:rPr lang="en-CA" sz="1100" b="0" i="0">
                  <a:latin typeface="Cambria Math" panose="02040503050406030204" pitchFamily="18" charset="0"/>
                  <a:ea typeface="Cambria Math" panose="02040503050406030204" pitchFamily="18" charset="0"/>
                </a:rPr>
                <a:t> </a:t>
              </a:r>
              <a:r>
                <a:rPr lang="en-CA" sz="1100" b="0" i="0">
                  <a:latin typeface="Cambria Math" panose="02040503050406030204" pitchFamily="18" charset="0"/>
                </a:rPr>
                <a:t> =  tan^(−1)⁡〖(〖Position Error〗_( Km)/Altitude_( Km))〗</a:t>
              </a:r>
              <a:endParaRPr lang="en-CA" sz="1100"/>
            </a:p>
          </xdr:txBody>
        </xdr:sp>
      </mc:Fallback>
    </mc:AlternateContent>
    <xdr:clientData/>
  </xdr:oneCellAnchor>
  <xdr:oneCellAnchor>
    <xdr:from>
      <xdr:col>9</xdr:col>
      <xdr:colOff>691557</xdr:colOff>
      <xdr:row>10</xdr:row>
      <xdr:rowOff>138166</xdr:rowOff>
    </xdr:from>
    <xdr:ext cx="4010521" cy="173766"/>
    <mc:AlternateContent xmlns:mc="http://schemas.openxmlformats.org/markup-compatibility/2006">
      <mc:Choice xmlns:a14="http://schemas.microsoft.com/office/drawing/2010/main" Requires="a14">
        <xdr:sp macro="" textlink="">
          <xdr:nvSpPr>
            <xdr:cNvPr id="13" name="TextBox 12">
              <a:extLst>
                <a:ext uri="{FF2B5EF4-FFF2-40B4-BE49-F238E27FC236}">
                  <a16:creationId xmlns:a16="http://schemas.microsoft.com/office/drawing/2014/main" id="{8FD133B6-CFF2-7F23-25AF-8DBE151E668F}"/>
                </a:ext>
              </a:extLst>
            </xdr:cNvPr>
            <xdr:cNvSpPr txBox="1"/>
          </xdr:nvSpPr>
          <xdr:spPr>
            <a:xfrm>
              <a:off x="13629228" y="2669095"/>
              <a:ext cx="4010521" cy="1737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Para xmlns:m="http://schemas.openxmlformats.org/officeDocument/2006/math">
                  <m:oMathParaPr>
                    <m:jc m:val="centerGroup"/>
                  </m:oMathParaPr>
                  <m:oMath xmlns:m="http://schemas.openxmlformats.org/officeDocument/2006/math">
                    <m:sSub>
                      <m:sSubPr>
                        <m:ctrlPr>
                          <a:rPr lang="en-CA" sz="1100" i="1">
                            <a:latin typeface="Cambria Math" panose="02040503050406030204" pitchFamily="18" charset="0"/>
                          </a:rPr>
                        </m:ctrlPr>
                      </m:sSubPr>
                      <m:e>
                        <m:r>
                          <m:rPr>
                            <m:sty m:val="p"/>
                          </m:rPr>
                          <a:rPr lang="en-CA" sz="1100" b="0" i="1">
                            <a:latin typeface="Cambria Math" panose="02040503050406030204" pitchFamily="18" charset="0"/>
                          </a:rPr>
                          <m:t>Total</m:t>
                        </m:r>
                        <m:r>
                          <a:rPr lang="en-CA" sz="1100" b="0" i="1">
                            <a:latin typeface="Cambria Math" panose="02040503050406030204" pitchFamily="18" charset="0"/>
                          </a:rPr>
                          <m:t> </m:t>
                        </m:r>
                        <m:r>
                          <m:rPr>
                            <m:sty m:val="p"/>
                          </m:rPr>
                          <a:rPr lang="en-CA" sz="1100" b="0" i="1">
                            <a:latin typeface="Cambria Math" panose="02040503050406030204" pitchFamily="18" charset="0"/>
                          </a:rPr>
                          <m:t>ES</m:t>
                        </m:r>
                        <m:r>
                          <a:rPr lang="en-CA" sz="1100" b="0" i="1">
                            <a:latin typeface="Cambria Math" panose="02040503050406030204" pitchFamily="18" charset="0"/>
                          </a:rPr>
                          <m:t> </m:t>
                        </m:r>
                        <m:r>
                          <m:rPr>
                            <m:sty m:val="p"/>
                          </m:rPr>
                          <a:rPr lang="en-CA" sz="1100" b="0" i="1">
                            <a:latin typeface="Cambria Math" panose="02040503050406030204" pitchFamily="18" charset="0"/>
                          </a:rPr>
                          <m:t>Losses</m:t>
                        </m:r>
                      </m:e>
                      <m:sub>
                        <m:r>
                          <a:rPr lang="en-CA" sz="1100" b="0" i="1">
                            <a:latin typeface="Cambria Math" panose="02040503050406030204" pitchFamily="18" charset="0"/>
                          </a:rPr>
                          <m:t> </m:t>
                        </m:r>
                        <m:r>
                          <a:rPr lang="en-CA" sz="1100" i="1">
                            <a:latin typeface="Cambria Math" panose="02040503050406030204" pitchFamily="18" charset="0"/>
                            <a:ea typeface="Cambria Math" panose="02040503050406030204" pitchFamily="18" charset="0"/>
                          </a:rPr>
                          <m:t>𝜃</m:t>
                        </m:r>
                      </m:sub>
                    </m:sSub>
                    <m:r>
                      <a:rPr lang="en-CA" sz="1100" b="0" i="1">
                        <a:latin typeface="Cambria Math" panose="02040503050406030204" pitchFamily="18" charset="0"/>
                      </a:rPr>
                      <m:t> = </m:t>
                    </m:r>
                    <m:sSub>
                      <m:sSubPr>
                        <m:ctrlPr>
                          <a:rPr lang="en-CA" sz="1100" b="0" i="1">
                            <a:latin typeface="Cambria Math" panose="02040503050406030204" pitchFamily="18" charset="0"/>
                          </a:rPr>
                        </m:ctrlPr>
                      </m:sSubPr>
                      <m:e>
                        <m:r>
                          <m:rPr>
                            <m:sty m:val="p"/>
                          </m:rPr>
                          <a:rPr lang="en-CA" sz="1100" b="0" i="1">
                            <a:latin typeface="Cambria Math" panose="02040503050406030204" pitchFamily="18" charset="0"/>
                          </a:rPr>
                          <m:t>ES</m:t>
                        </m:r>
                        <m:r>
                          <a:rPr lang="en-CA" sz="1100" b="0" i="1">
                            <a:latin typeface="Cambria Math" panose="02040503050406030204" pitchFamily="18" charset="0"/>
                          </a:rPr>
                          <m:t> </m:t>
                        </m:r>
                        <m:r>
                          <m:rPr>
                            <m:sty m:val="p"/>
                          </m:rPr>
                          <a:rPr lang="en-CA" sz="1100" b="0" i="1">
                            <a:latin typeface="Cambria Math" panose="02040503050406030204" pitchFamily="18" charset="0"/>
                          </a:rPr>
                          <m:t>Pointing</m:t>
                        </m:r>
                        <m:r>
                          <a:rPr lang="en-CA" sz="1100" b="0" i="1">
                            <a:latin typeface="Cambria Math" panose="02040503050406030204" pitchFamily="18" charset="0"/>
                          </a:rPr>
                          <m:t> </m:t>
                        </m:r>
                        <m:r>
                          <m:rPr>
                            <m:sty m:val="p"/>
                          </m:rPr>
                          <a:rPr lang="en-CA" sz="1100" b="0" i="1">
                            <a:latin typeface="Cambria Math" panose="02040503050406030204" pitchFamily="18" charset="0"/>
                          </a:rPr>
                          <m:t>Losses</m:t>
                        </m:r>
                      </m:e>
                      <m:sub>
                        <m:r>
                          <a:rPr lang="en-CA" sz="1100" b="0" i="1">
                            <a:latin typeface="Cambria Math" panose="02040503050406030204" pitchFamily="18" charset="0"/>
                          </a:rPr>
                          <m:t> </m:t>
                        </m:r>
                        <m:r>
                          <a:rPr lang="en-CA" sz="1100" b="0" i="1">
                            <a:latin typeface="Cambria Math" panose="02040503050406030204" pitchFamily="18" charset="0"/>
                            <a:ea typeface="Cambria Math" panose="02040503050406030204" pitchFamily="18" charset="0"/>
                          </a:rPr>
                          <m:t>𝜃</m:t>
                        </m:r>
                      </m:sub>
                    </m:sSub>
                    <m:r>
                      <a:rPr lang="en-CA" sz="1100" b="0" i="1">
                        <a:latin typeface="Cambria Math" panose="02040503050406030204" pitchFamily="18" charset="0"/>
                      </a:rPr>
                      <m:t> + </m:t>
                    </m:r>
                    <m:sSub>
                      <m:sSubPr>
                        <m:ctrlPr>
                          <a:rPr lang="en-CA" sz="1100" b="0" i="1">
                            <a:latin typeface="Cambria Math" panose="02040503050406030204" pitchFamily="18" charset="0"/>
                          </a:rPr>
                        </m:ctrlPr>
                      </m:sSubPr>
                      <m:e>
                        <m:r>
                          <m:rPr>
                            <m:sty m:val="p"/>
                          </m:rPr>
                          <a:rPr lang="en-CA" sz="1100" b="0" i="1">
                            <a:latin typeface="Cambria Math" panose="02040503050406030204" pitchFamily="18" charset="0"/>
                          </a:rPr>
                          <m:t>ME</m:t>
                        </m:r>
                        <m:r>
                          <a:rPr lang="en-CA" sz="1100" b="0" i="1">
                            <a:latin typeface="Cambria Math" panose="02040503050406030204" pitchFamily="18" charset="0"/>
                          </a:rPr>
                          <m:t> </m:t>
                        </m:r>
                        <m:r>
                          <m:rPr>
                            <m:sty m:val="p"/>
                          </m:rPr>
                          <a:rPr lang="en-CA" sz="1100" b="0" i="1">
                            <a:latin typeface="Cambria Math" panose="02040503050406030204" pitchFamily="18" charset="0"/>
                          </a:rPr>
                          <m:t>Pointing</m:t>
                        </m:r>
                        <m:r>
                          <a:rPr lang="en-CA" sz="1100" b="0" i="1">
                            <a:latin typeface="Cambria Math" panose="02040503050406030204" pitchFamily="18" charset="0"/>
                          </a:rPr>
                          <m:t> </m:t>
                        </m:r>
                        <m:r>
                          <m:rPr>
                            <m:sty m:val="p"/>
                          </m:rPr>
                          <a:rPr lang="en-CA" sz="1100" b="0" i="1">
                            <a:latin typeface="Cambria Math" panose="02040503050406030204" pitchFamily="18" charset="0"/>
                          </a:rPr>
                          <m:t>Losses</m:t>
                        </m:r>
                      </m:e>
                      <m:sub>
                        <m:r>
                          <a:rPr lang="en-CA" sz="1100" b="0" i="1">
                            <a:latin typeface="Cambria Math" panose="02040503050406030204" pitchFamily="18" charset="0"/>
                          </a:rPr>
                          <m:t> </m:t>
                        </m:r>
                        <m:r>
                          <a:rPr lang="en-CA" sz="1100" b="0" i="1">
                            <a:latin typeface="Cambria Math" panose="02040503050406030204" pitchFamily="18" charset="0"/>
                            <a:ea typeface="Cambria Math" panose="02040503050406030204" pitchFamily="18" charset="0"/>
                          </a:rPr>
                          <m:t>𝜃</m:t>
                        </m:r>
                      </m:sub>
                    </m:sSub>
                  </m:oMath>
                </m:oMathPara>
              </a14:m>
              <a:endParaRPr lang="en-CA" sz="1100"/>
            </a:p>
          </xdr:txBody>
        </xdr:sp>
      </mc:Choice>
      <mc:Fallback>
        <xdr:sp macro="" textlink="">
          <xdr:nvSpPr>
            <xdr:cNvPr id="13" name="TextBox 12">
              <a:extLst>
                <a:ext uri="{FF2B5EF4-FFF2-40B4-BE49-F238E27FC236}">
                  <a16:creationId xmlns:a16="http://schemas.microsoft.com/office/drawing/2014/main" id="{8FD133B6-CFF2-7F23-25AF-8DBE151E668F}"/>
                </a:ext>
              </a:extLst>
            </xdr:cNvPr>
            <xdr:cNvSpPr txBox="1"/>
          </xdr:nvSpPr>
          <xdr:spPr>
            <a:xfrm>
              <a:off x="13629228" y="2669095"/>
              <a:ext cx="4010521" cy="1737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CA" sz="1100" i="0">
                  <a:latin typeface="Cambria Math" panose="02040503050406030204" pitchFamily="18" charset="0"/>
                </a:rPr>
                <a:t>〖</a:t>
              </a:r>
              <a:r>
                <a:rPr lang="en-CA" sz="1100" b="0" i="0">
                  <a:latin typeface="Cambria Math" panose="02040503050406030204" pitchFamily="18" charset="0"/>
                </a:rPr>
                <a:t>Total ES Losses〗_( </a:t>
              </a:r>
              <a:r>
                <a:rPr lang="en-CA" sz="1100" i="0">
                  <a:latin typeface="Cambria Math" panose="02040503050406030204" pitchFamily="18" charset="0"/>
                  <a:ea typeface="Cambria Math" panose="02040503050406030204" pitchFamily="18" charset="0"/>
                </a:rPr>
                <a:t>𝜃)</a:t>
              </a:r>
              <a:r>
                <a:rPr lang="en-CA" sz="1100" b="0" i="0">
                  <a:latin typeface="Cambria Math" panose="02040503050406030204" pitchFamily="18" charset="0"/>
                  <a:ea typeface="Cambria Math" panose="02040503050406030204" pitchFamily="18" charset="0"/>
                </a:rPr>
                <a:t> </a:t>
              </a:r>
              <a:r>
                <a:rPr lang="en-CA" sz="1100" b="0" i="0">
                  <a:latin typeface="Cambria Math" panose="02040503050406030204" pitchFamily="18" charset="0"/>
                </a:rPr>
                <a:t> = 〖ES Pointing Losses〗_( </a:t>
              </a:r>
              <a:r>
                <a:rPr lang="en-CA" sz="1100" b="0" i="0">
                  <a:latin typeface="Cambria Math" panose="02040503050406030204" pitchFamily="18" charset="0"/>
                  <a:ea typeface="Cambria Math" panose="02040503050406030204" pitchFamily="18" charset="0"/>
                </a:rPr>
                <a:t>𝜃) </a:t>
              </a:r>
              <a:r>
                <a:rPr lang="en-CA" sz="1100" b="0" i="0">
                  <a:latin typeface="Cambria Math" panose="02040503050406030204" pitchFamily="18" charset="0"/>
                </a:rPr>
                <a:t> + 〖ME Pointing Losses〗_( </a:t>
              </a:r>
              <a:r>
                <a:rPr lang="en-CA" sz="1100" b="0" i="0">
                  <a:latin typeface="Cambria Math" panose="02040503050406030204" pitchFamily="18" charset="0"/>
                  <a:ea typeface="Cambria Math" panose="02040503050406030204" pitchFamily="18" charset="0"/>
                </a:rPr>
                <a:t>𝜃)</a:t>
              </a:r>
              <a:endParaRPr lang="en-CA" sz="1100"/>
            </a:p>
          </xdr:txBody>
        </xdr:sp>
      </mc:Fallback>
    </mc:AlternateContent>
    <xdr:clientData/>
  </xdr:oneCellAnchor>
  <xdr:oneCellAnchor>
    <xdr:from>
      <xdr:col>9</xdr:col>
      <xdr:colOff>600084</xdr:colOff>
      <xdr:row>11</xdr:row>
      <xdr:rowOff>32605</xdr:rowOff>
    </xdr:from>
    <xdr:ext cx="4159472" cy="721159"/>
    <mc:AlternateContent xmlns:mc="http://schemas.openxmlformats.org/markup-compatibility/2006">
      <mc:Choice xmlns:a14="http://schemas.microsoft.com/office/drawing/2010/main" Requires="a14">
        <xdr:sp macro="" textlink="">
          <xdr:nvSpPr>
            <xdr:cNvPr id="14" name="TextBox 13">
              <a:extLst>
                <a:ext uri="{FF2B5EF4-FFF2-40B4-BE49-F238E27FC236}">
                  <a16:creationId xmlns:a16="http://schemas.microsoft.com/office/drawing/2014/main" id="{DA1DC485-6B7A-7AB2-4054-A7D3FA92E24E}"/>
                </a:ext>
              </a:extLst>
            </xdr:cNvPr>
            <xdr:cNvSpPr txBox="1"/>
          </xdr:nvSpPr>
          <xdr:spPr>
            <a:xfrm>
              <a:off x="13534377" y="2982071"/>
              <a:ext cx="4159472" cy="7211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Para xmlns:m="http://schemas.openxmlformats.org/officeDocument/2006/math">
                  <m:oMathParaPr>
                    <m:jc m:val="centerGroup"/>
                  </m:oMathParaPr>
                  <m:oMath xmlns:m="http://schemas.openxmlformats.org/officeDocument/2006/math">
                    <m:sSub>
                      <m:sSubPr>
                        <m:ctrlPr>
                          <a:rPr lang="en-CA" sz="1100" i="1">
                            <a:latin typeface="Cambria Math" panose="02040503050406030204" pitchFamily="18" charset="0"/>
                          </a:rPr>
                        </m:ctrlPr>
                      </m:sSubPr>
                      <m:e>
                        <m:r>
                          <m:rPr>
                            <m:sty m:val="p"/>
                          </m:rPr>
                          <a:rPr lang="en-CA" sz="1100" b="0" i="1">
                            <a:latin typeface="Cambria Math" panose="02040503050406030204" pitchFamily="18" charset="0"/>
                          </a:rPr>
                          <m:t>Total</m:t>
                        </m:r>
                        <m:r>
                          <a:rPr lang="en-CA" sz="1100" b="0" i="1">
                            <a:latin typeface="Cambria Math" panose="02040503050406030204" pitchFamily="18" charset="0"/>
                          </a:rPr>
                          <m:t> </m:t>
                        </m:r>
                        <m:r>
                          <m:rPr>
                            <m:sty m:val="p"/>
                          </m:rPr>
                          <a:rPr lang="en-CA" sz="1100" b="0" i="1">
                            <a:latin typeface="Cambria Math" panose="02040503050406030204" pitchFamily="18" charset="0"/>
                          </a:rPr>
                          <m:t>ES</m:t>
                        </m:r>
                        <m:r>
                          <a:rPr lang="en-CA" sz="1100" b="0" i="1">
                            <a:latin typeface="Cambria Math" panose="02040503050406030204" pitchFamily="18" charset="0"/>
                          </a:rPr>
                          <m:t> </m:t>
                        </m:r>
                        <m:r>
                          <m:rPr>
                            <m:sty m:val="p"/>
                          </m:rPr>
                          <a:rPr lang="en-CA" sz="1100" b="0" i="1">
                            <a:latin typeface="Cambria Math" panose="02040503050406030204" pitchFamily="18" charset="0"/>
                          </a:rPr>
                          <m:t>Losses</m:t>
                        </m:r>
                      </m:e>
                      <m:sub>
                        <m:r>
                          <a:rPr lang="en-CA" sz="1100" b="0" i="1">
                            <a:latin typeface="Cambria Math" panose="02040503050406030204" pitchFamily="18" charset="0"/>
                          </a:rPr>
                          <m:t> </m:t>
                        </m:r>
                        <m:r>
                          <m:rPr>
                            <m:sty m:val="p"/>
                          </m:rPr>
                          <a:rPr lang="en-CA" sz="1100" b="0" i="1">
                            <a:latin typeface="Cambria Math" panose="02040503050406030204" pitchFamily="18" charset="0"/>
                          </a:rPr>
                          <m:t>dB</m:t>
                        </m:r>
                      </m:sub>
                    </m:sSub>
                    <m:r>
                      <a:rPr lang="en-CA" sz="1100" b="0" i="1">
                        <a:latin typeface="Cambria Math" panose="02040503050406030204" pitchFamily="18" charset="0"/>
                      </a:rPr>
                      <m:t> = </m:t>
                    </m:r>
                    <m:sSub>
                      <m:sSubPr>
                        <m:ctrlPr>
                          <a:rPr lang="en-CA" sz="1100" b="0" i="1">
                            <a:latin typeface="Cambria Math" panose="02040503050406030204" pitchFamily="18" charset="0"/>
                          </a:rPr>
                        </m:ctrlPr>
                      </m:sSubPr>
                      <m:e>
                        <m:r>
                          <m:rPr>
                            <m:sty m:val="p"/>
                          </m:rPr>
                          <a:rPr lang="en-CA" sz="1100" b="0" i="1">
                            <a:latin typeface="Cambria Math" panose="02040503050406030204" pitchFamily="18" charset="0"/>
                          </a:rPr>
                          <m:t>TESPL</m:t>
                        </m:r>
                      </m:e>
                      <m:sub>
                        <m:r>
                          <m:rPr>
                            <m:sty m:val="p"/>
                          </m:rPr>
                          <a:rPr lang="en-CA" sz="1100" b="0" i="1">
                            <a:latin typeface="Cambria Math" panose="02040503050406030204" pitchFamily="18" charset="0"/>
                          </a:rPr>
                          <m:t>dB</m:t>
                        </m:r>
                      </m:sub>
                    </m:sSub>
                    <m:r>
                      <a:rPr lang="en-CA" sz="1100" b="0" i="1">
                        <a:latin typeface="Cambria Math" panose="02040503050406030204" pitchFamily="18" charset="0"/>
                      </a:rPr>
                      <m:t> = 12 *</m:t>
                    </m:r>
                    <m:sSup>
                      <m:sSupPr>
                        <m:ctrlPr>
                          <a:rPr lang="en-CA" sz="1100" b="0" i="1">
                            <a:latin typeface="Cambria Math" panose="02040503050406030204" pitchFamily="18" charset="0"/>
                          </a:rPr>
                        </m:ctrlPr>
                      </m:sSupPr>
                      <m:e>
                        <m:d>
                          <m:dPr>
                            <m:ctrlPr>
                              <a:rPr lang="en-CA" sz="1100" b="0" i="1">
                                <a:solidFill>
                                  <a:schemeClr val="tx1"/>
                                </a:solidFill>
                                <a:effectLst/>
                                <a:latin typeface="Cambria Math" panose="02040503050406030204" pitchFamily="18" charset="0"/>
                                <a:ea typeface="+mn-ea"/>
                                <a:cs typeface="+mn-cs"/>
                              </a:rPr>
                            </m:ctrlPr>
                          </m:dPr>
                          <m:e>
                            <m:f>
                              <m:fPr>
                                <m:ctrlPr>
                                  <a:rPr lang="en-CA" sz="1100" b="0" i="1">
                                    <a:solidFill>
                                      <a:schemeClr val="tx1"/>
                                    </a:solidFill>
                                    <a:effectLst/>
                                    <a:latin typeface="+mn-lt"/>
                                    <a:ea typeface="+mn-ea"/>
                                    <a:cs typeface="+mn-cs"/>
                                  </a:rPr>
                                </m:ctrlPr>
                              </m:fPr>
                              <m:num>
                                <m:sSub>
                                  <m:sSubPr>
                                    <m:ctrlPr>
                                      <a:rPr lang="en-CA" sz="1100" b="0" i="1">
                                        <a:solidFill>
                                          <a:schemeClr val="tx1"/>
                                        </a:solidFill>
                                        <a:effectLst/>
                                        <a:latin typeface="+mn-lt"/>
                                        <a:ea typeface="+mn-ea"/>
                                        <a:cs typeface="+mn-cs"/>
                                      </a:rPr>
                                    </m:ctrlPr>
                                  </m:sSubPr>
                                  <m:e>
                                    <m:r>
                                      <m:rPr>
                                        <m:sty m:val="p"/>
                                      </m:rPr>
                                      <a:rPr lang="en-CA" sz="1100" b="0" i="1">
                                        <a:solidFill>
                                          <a:schemeClr val="tx1"/>
                                        </a:solidFill>
                                        <a:effectLst/>
                                        <a:latin typeface="+mn-lt"/>
                                        <a:ea typeface="+mn-ea"/>
                                        <a:cs typeface="+mn-cs"/>
                                      </a:rPr>
                                      <m:t>Total</m:t>
                                    </m:r>
                                    <m:r>
                                      <a:rPr lang="en-CA" sz="1100" b="0" i="1">
                                        <a:solidFill>
                                          <a:schemeClr val="tx1"/>
                                        </a:solidFill>
                                        <a:effectLst/>
                                        <a:latin typeface="+mn-lt"/>
                                        <a:ea typeface="+mn-ea"/>
                                        <a:cs typeface="+mn-cs"/>
                                      </a:rPr>
                                      <m:t> </m:t>
                                    </m:r>
                                    <m:r>
                                      <m:rPr>
                                        <m:sty m:val="p"/>
                                      </m:rPr>
                                      <a:rPr lang="en-CA" sz="1100" b="0" i="1">
                                        <a:solidFill>
                                          <a:schemeClr val="tx1"/>
                                        </a:solidFill>
                                        <a:effectLst/>
                                        <a:latin typeface="+mn-lt"/>
                                        <a:ea typeface="+mn-ea"/>
                                        <a:cs typeface="+mn-cs"/>
                                      </a:rPr>
                                      <m:t>ES</m:t>
                                    </m:r>
                                    <m:r>
                                      <a:rPr lang="en-CA" sz="1100" b="0" i="1">
                                        <a:solidFill>
                                          <a:schemeClr val="tx1"/>
                                        </a:solidFill>
                                        <a:effectLst/>
                                        <a:latin typeface="+mn-lt"/>
                                        <a:ea typeface="+mn-ea"/>
                                        <a:cs typeface="+mn-cs"/>
                                      </a:rPr>
                                      <m:t> </m:t>
                                    </m:r>
                                    <m:r>
                                      <m:rPr>
                                        <m:sty m:val="p"/>
                                      </m:rPr>
                                      <a:rPr lang="en-CA" sz="1100" b="0" i="1">
                                        <a:solidFill>
                                          <a:schemeClr val="tx1"/>
                                        </a:solidFill>
                                        <a:effectLst/>
                                        <a:latin typeface="+mn-lt"/>
                                        <a:ea typeface="+mn-ea"/>
                                        <a:cs typeface="+mn-cs"/>
                                      </a:rPr>
                                      <m:t>Losses</m:t>
                                    </m:r>
                                    <m:r>
                                      <a:rPr lang="en-CA" sz="1100" b="0" i="1">
                                        <a:solidFill>
                                          <a:schemeClr val="tx1"/>
                                        </a:solidFill>
                                        <a:effectLst/>
                                        <a:latin typeface="Cambria Math" panose="02040503050406030204" pitchFamily="18" charset="0"/>
                                        <a:ea typeface="+mn-ea"/>
                                        <a:cs typeface="+mn-cs"/>
                                      </a:rPr>
                                      <m:t> </m:t>
                                    </m:r>
                                  </m:e>
                                  <m:sub>
                                    <m:r>
                                      <a:rPr lang="en-CA" sz="1100" b="0" i="1">
                                        <a:solidFill>
                                          <a:schemeClr val="tx1"/>
                                        </a:solidFill>
                                        <a:effectLst/>
                                        <a:latin typeface="+mn-lt"/>
                                        <a:ea typeface="+mn-ea"/>
                                        <a:cs typeface="+mn-cs"/>
                                      </a:rPr>
                                      <m:t>𝜃</m:t>
                                    </m:r>
                                  </m:sub>
                                </m:sSub>
                              </m:num>
                              <m:den>
                                <m:rad>
                                  <m:radPr>
                                    <m:degHide m:val="on"/>
                                    <m:ctrlPr>
                                      <a:rPr lang="en-CA" sz="1100" b="0" i="1">
                                        <a:solidFill>
                                          <a:schemeClr val="tx1"/>
                                        </a:solidFill>
                                        <a:effectLst/>
                                        <a:latin typeface="+mn-lt"/>
                                        <a:ea typeface="+mn-ea"/>
                                        <a:cs typeface="+mn-cs"/>
                                      </a:rPr>
                                    </m:ctrlPr>
                                  </m:radPr>
                                  <m:deg/>
                                  <m:e>
                                    <m:f>
                                      <m:fPr>
                                        <m:ctrlPr>
                                          <a:rPr lang="en-CA" sz="1100" b="0" i="1">
                                            <a:solidFill>
                                              <a:schemeClr val="tx1"/>
                                            </a:solidFill>
                                            <a:effectLst/>
                                            <a:latin typeface="+mn-lt"/>
                                            <a:ea typeface="+mn-ea"/>
                                            <a:cs typeface="+mn-cs"/>
                                          </a:rPr>
                                        </m:ctrlPr>
                                      </m:fPr>
                                      <m:num>
                                        <m:r>
                                          <a:rPr lang="en-CA" sz="1100" b="0" i="1">
                                            <a:solidFill>
                                              <a:schemeClr val="tx1"/>
                                            </a:solidFill>
                                            <a:effectLst/>
                                            <a:latin typeface="+mn-lt"/>
                                            <a:ea typeface="+mn-ea"/>
                                            <a:cs typeface="+mn-cs"/>
                                          </a:rPr>
                                          <m:t>4∗</m:t>
                                        </m:r>
                                        <m:r>
                                          <a:rPr lang="en-CA" sz="1100" b="0" i="1">
                                            <a:solidFill>
                                              <a:schemeClr val="tx1"/>
                                            </a:solidFill>
                                            <a:effectLst/>
                                            <a:latin typeface="+mn-lt"/>
                                            <a:ea typeface="+mn-ea"/>
                                            <a:cs typeface="+mn-cs"/>
                                          </a:rPr>
                                          <m:t>𝜋</m:t>
                                        </m:r>
                                      </m:num>
                                      <m:den>
                                        <m:sSup>
                                          <m:sSupPr>
                                            <m:ctrlPr>
                                              <a:rPr lang="en-CA" sz="1100" b="0" i="1">
                                                <a:solidFill>
                                                  <a:schemeClr val="tx1"/>
                                                </a:solidFill>
                                                <a:effectLst/>
                                                <a:latin typeface="+mn-lt"/>
                                                <a:ea typeface="+mn-ea"/>
                                                <a:cs typeface="+mn-cs"/>
                                              </a:rPr>
                                            </m:ctrlPr>
                                          </m:sSupPr>
                                          <m:e>
                                            <m:r>
                                              <a:rPr lang="en-CA" sz="1100" b="0" i="1">
                                                <a:solidFill>
                                                  <a:schemeClr val="tx1"/>
                                                </a:solidFill>
                                                <a:effectLst/>
                                                <a:latin typeface="+mn-lt"/>
                                                <a:ea typeface="+mn-ea"/>
                                                <a:cs typeface="+mn-cs"/>
                                              </a:rPr>
                                              <m:t>10</m:t>
                                            </m:r>
                                          </m:e>
                                          <m:sup>
                                            <m:f>
                                              <m:fPr>
                                                <m:ctrlPr>
                                                  <a:rPr lang="en-CA" sz="1100" b="0" i="1">
                                                    <a:solidFill>
                                                      <a:schemeClr val="tx1"/>
                                                    </a:solidFill>
                                                    <a:effectLst/>
                                                    <a:latin typeface="+mn-lt"/>
                                                    <a:ea typeface="+mn-ea"/>
                                                    <a:cs typeface="+mn-cs"/>
                                                  </a:rPr>
                                                </m:ctrlPr>
                                              </m:fPr>
                                              <m:num>
                                                <m:sSub>
                                                  <m:sSubPr>
                                                    <m:ctrlPr>
                                                      <a:rPr lang="en-CA" sz="1100" b="0" i="1">
                                                        <a:solidFill>
                                                          <a:schemeClr val="tx1"/>
                                                        </a:solidFill>
                                                        <a:effectLst/>
                                                        <a:latin typeface="+mn-lt"/>
                                                        <a:ea typeface="+mn-ea"/>
                                                        <a:cs typeface="+mn-cs"/>
                                                      </a:rPr>
                                                    </m:ctrlPr>
                                                  </m:sSubPr>
                                                  <m:e>
                                                    <m:r>
                                                      <m:rPr>
                                                        <m:sty m:val="p"/>
                                                      </m:rPr>
                                                      <a:rPr lang="en-CA" sz="1100" b="0" i="1">
                                                        <a:solidFill>
                                                          <a:schemeClr val="tx1"/>
                                                        </a:solidFill>
                                                        <a:effectLst/>
                                                        <a:latin typeface="+mn-lt"/>
                                                        <a:ea typeface="+mn-ea"/>
                                                        <a:cs typeface="+mn-cs"/>
                                                      </a:rPr>
                                                      <m:t>Antenna</m:t>
                                                    </m:r>
                                                    <m:r>
                                                      <a:rPr lang="en-CA" sz="1100" b="0" i="1">
                                                        <a:solidFill>
                                                          <a:schemeClr val="tx1"/>
                                                        </a:solidFill>
                                                        <a:effectLst/>
                                                        <a:latin typeface="+mn-lt"/>
                                                        <a:ea typeface="+mn-ea"/>
                                                        <a:cs typeface="+mn-cs"/>
                                                      </a:rPr>
                                                      <m:t> </m:t>
                                                    </m:r>
                                                    <m:r>
                                                      <m:rPr>
                                                        <m:sty m:val="p"/>
                                                      </m:rPr>
                                                      <a:rPr lang="en-CA" sz="1100" b="0" i="1">
                                                        <a:solidFill>
                                                          <a:schemeClr val="tx1"/>
                                                        </a:solidFill>
                                                        <a:effectLst/>
                                                        <a:latin typeface="+mn-lt"/>
                                                        <a:ea typeface="+mn-ea"/>
                                                        <a:cs typeface="+mn-cs"/>
                                                      </a:rPr>
                                                      <m:t>Gain</m:t>
                                                    </m:r>
                                                    <m:r>
                                                      <a:rPr lang="en-CA" sz="1100" b="0" i="1">
                                                        <a:solidFill>
                                                          <a:schemeClr val="tx1"/>
                                                        </a:solidFill>
                                                        <a:effectLst/>
                                                        <a:latin typeface="Cambria Math" panose="02040503050406030204" pitchFamily="18" charset="0"/>
                                                        <a:ea typeface="+mn-ea"/>
                                                        <a:cs typeface="+mn-cs"/>
                                                      </a:rPr>
                                                      <m:t> </m:t>
                                                    </m:r>
                                                  </m:e>
                                                  <m:sub>
                                                    <m:r>
                                                      <m:rPr>
                                                        <m:sty m:val="p"/>
                                                      </m:rPr>
                                                      <a:rPr lang="en-CA" sz="1100" b="0" i="1">
                                                        <a:solidFill>
                                                          <a:schemeClr val="tx1"/>
                                                        </a:solidFill>
                                                        <a:effectLst/>
                                                        <a:latin typeface="+mn-lt"/>
                                                        <a:ea typeface="+mn-ea"/>
                                                        <a:cs typeface="+mn-cs"/>
                                                      </a:rPr>
                                                      <m:t>Ground</m:t>
                                                    </m:r>
                                                    <m:r>
                                                      <a:rPr lang="en-CA" sz="1100" b="0" i="1">
                                                        <a:solidFill>
                                                          <a:schemeClr val="tx1"/>
                                                        </a:solidFill>
                                                        <a:effectLst/>
                                                        <a:latin typeface="+mn-lt"/>
                                                        <a:ea typeface="+mn-ea"/>
                                                        <a:cs typeface="+mn-cs"/>
                                                      </a:rPr>
                                                      <m:t> </m:t>
                                                    </m:r>
                                                    <m:r>
                                                      <m:rPr>
                                                        <m:sty m:val="p"/>
                                                      </m:rPr>
                                                      <a:rPr lang="en-CA" sz="1100" b="0" i="1">
                                                        <a:solidFill>
                                                          <a:schemeClr val="tx1"/>
                                                        </a:solidFill>
                                                        <a:effectLst/>
                                                        <a:latin typeface="+mn-lt"/>
                                                        <a:ea typeface="+mn-ea"/>
                                                        <a:cs typeface="+mn-cs"/>
                                                      </a:rPr>
                                                      <m:t>Station</m:t>
                                                    </m:r>
                                                  </m:sub>
                                                </m:sSub>
                                              </m:num>
                                              <m:den>
                                                <m:r>
                                                  <a:rPr lang="en-CA" sz="1100" b="0" i="1">
                                                    <a:solidFill>
                                                      <a:schemeClr val="tx1"/>
                                                    </a:solidFill>
                                                    <a:effectLst/>
                                                    <a:latin typeface="+mn-lt"/>
                                                    <a:ea typeface="+mn-ea"/>
                                                    <a:cs typeface="+mn-cs"/>
                                                  </a:rPr>
                                                  <m:t>10</m:t>
                                                </m:r>
                                              </m:den>
                                            </m:f>
                                          </m:sup>
                                        </m:sSup>
                                      </m:den>
                                    </m:f>
                                  </m:e>
                                </m:rad>
                              </m:den>
                            </m:f>
                          </m:e>
                        </m:d>
                      </m:e>
                      <m:sup>
                        <m:r>
                          <a:rPr lang="en-CA" sz="1100" b="0" i="1">
                            <a:latin typeface="Cambria Math" panose="02040503050406030204" pitchFamily="18" charset="0"/>
                          </a:rPr>
                          <m:t>2</m:t>
                        </m:r>
                      </m:sup>
                    </m:sSup>
                    <m:r>
                      <a:rPr lang="en-CA" sz="1100" b="0" i="1">
                        <a:latin typeface="Cambria Math" panose="02040503050406030204" pitchFamily="18" charset="0"/>
                      </a:rPr>
                      <m:t> </m:t>
                    </m:r>
                  </m:oMath>
                </m:oMathPara>
              </a14:m>
              <a:endParaRPr lang="en-CA" sz="1100"/>
            </a:p>
          </xdr:txBody>
        </xdr:sp>
      </mc:Choice>
      <mc:Fallback>
        <xdr:sp macro="" textlink="">
          <xdr:nvSpPr>
            <xdr:cNvPr id="14" name="TextBox 13">
              <a:extLst>
                <a:ext uri="{FF2B5EF4-FFF2-40B4-BE49-F238E27FC236}">
                  <a16:creationId xmlns:a16="http://schemas.microsoft.com/office/drawing/2014/main" id="{DA1DC485-6B7A-7AB2-4054-A7D3FA92E24E}"/>
                </a:ext>
              </a:extLst>
            </xdr:cNvPr>
            <xdr:cNvSpPr txBox="1"/>
          </xdr:nvSpPr>
          <xdr:spPr>
            <a:xfrm>
              <a:off x="13534377" y="2982071"/>
              <a:ext cx="4159472" cy="7211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CA" sz="1100" i="0">
                  <a:latin typeface="Cambria Math" panose="02040503050406030204" pitchFamily="18" charset="0"/>
                </a:rPr>
                <a:t>〖</a:t>
              </a:r>
              <a:r>
                <a:rPr lang="en-CA" sz="1100" b="0" i="0">
                  <a:latin typeface="Cambria Math" panose="02040503050406030204" pitchFamily="18" charset="0"/>
                </a:rPr>
                <a:t>Total ES Losses〗_( dB)  = TESPL_dB  = 12 *</a:t>
              </a:r>
              <a:r>
                <a:rPr lang="en-CA" sz="1100" b="0" i="0">
                  <a:solidFill>
                    <a:schemeClr val="tx1"/>
                  </a:solidFill>
                  <a:effectLst/>
                  <a:latin typeface="Cambria Math" panose="02040503050406030204" pitchFamily="18" charset="0"/>
                  <a:ea typeface="+mn-ea"/>
                  <a:cs typeface="+mn-cs"/>
                </a:rPr>
                <a:t>(</a:t>
              </a:r>
              <a:r>
                <a:rPr lang="en-CA" sz="1100" b="0" i="0">
                  <a:solidFill>
                    <a:schemeClr val="tx1"/>
                  </a:solidFill>
                  <a:effectLst/>
                  <a:latin typeface="+mn-lt"/>
                  <a:ea typeface="+mn-ea"/>
                  <a:cs typeface="+mn-cs"/>
                </a:rPr>
                <a:t>〖Total ES Losses</a:t>
              </a:r>
              <a:r>
                <a:rPr lang="en-CA" sz="1100" b="0" i="0">
                  <a:solidFill>
                    <a:schemeClr val="tx1"/>
                  </a:solidFill>
                  <a:effectLst/>
                  <a:latin typeface="Cambria Math" panose="02040503050406030204" pitchFamily="18" charset="0"/>
                  <a:ea typeface="+mn-ea"/>
                  <a:cs typeface="+mn-cs"/>
                </a:rPr>
                <a:t> </a:t>
              </a:r>
              <a:r>
                <a:rPr lang="en-CA" sz="1100" b="0" i="0">
                  <a:solidFill>
                    <a:schemeClr val="tx1"/>
                  </a:solidFill>
                  <a:effectLst/>
                  <a:latin typeface="+mn-lt"/>
                  <a:ea typeface="+mn-ea"/>
                  <a:cs typeface="+mn-cs"/>
                </a:rPr>
                <a:t>〗_𝜃/√((4∗𝜋)/10^(〖Antenna Gain</a:t>
              </a:r>
              <a:r>
                <a:rPr lang="en-CA" sz="1100" b="0" i="0">
                  <a:solidFill>
                    <a:schemeClr val="tx1"/>
                  </a:solidFill>
                  <a:effectLst/>
                  <a:latin typeface="Cambria Math" panose="02040503050406030204" pitchFamily="18" charset="0"/>
                  <a:ea typeface="+mn-ea"/>
                  <a:cs typeface="+mn-cs"/>
                </a:rPr>
                <a:t> </a:t>
              </a:r>
              <a:r>
                <a:rPr lang="en-CA" sz="1100" b="0" i="0">
                  <a:solidFill>
                    <a:schemeClr val="tx1"/>
                  </a:solidFill>
                  <a:effectLst/>
                  <a:latin typeface="+mn-lt"/>
                  <a:ea typeface="+mn-ea"/>
                  <a:cs typeface="+mn-cs"/>
                </a:rPr>
                <a:t>〗_(Ground Station)/10) )</a:t>
              </a:r>
              <a:r>
                <a:rPr lang="en-CA" sz="1100" b="0" i="0">
                  <a:solidFill>
                    <a:schemeClr val="tx1"/>
                  </a:solidFill>
                  <a:effectLst/>
                  <a:latin typeface="Cambria Math" panose="02040503050406030204" pitchFamily="18" charset="0"/>
                  <a:ea typeface="+mn-ea"/>
                  <a:cs typeface="+mn-cs"/>
                </a:rPr>
                <a:t>)^</a:t>
              </a:r>
              <a:r>
                <a:rPr lang="en-CA" sz="1100" b="0" i="0">
                  <a:latin typeface="Cambria Math" panose="02040503050406030204" pitchFamily="18" charset="0"/>
                </a:rPr>
                <a:t>2  </a:t>
              </a:r>
              <a:endParaRPr lang="en-CA" sz="1100"/>
            </a:p>
          </xdr:txBody>
        </xdr:sp>
      </mc:Fallback>
    </mc:AlternateContent>
    <xdr:clientData/>
  </xdr:oneCellAnchor>
  <xdr:oneCellAnchor>
    <xdr:from>
      <xdr:col>9</xdr:col>
      <xdr:colOff>1446648</xdr:colOff>
      <xdr:row>14</xdr:row>
      <xdr:rowOff>33494</xdr:rowOff>
    </xdr:from>
    <xdr:ext cx="2466316" cy="276486"/>
    <mc:AlternateContent xmlns:mc="http://schemas.openxmlformats.org/markup-compatibility/2006">
      <mc:Choice xmlns:a14="http://schemas.microsoft.com/office/drawing/2010/main" Requires="a14">
        <xdr:sp macro="" textlink="">
          <xdr:nvSpPr>
            <xdr:cNvPr id="15" name="TextBox 14">
              <a:extLst>
                <a:ext uri="{FF2B5EF4-FFF2-40B4-BE49-F238E27FC236}">
                  <a16:creationId xmlns:a16="http://schemas.microsoft.com/office/drawing/2014/main" id="{257949B5-AC68-A4DB-D4E0-64016D02420D}"/>
                </a:ext>
              </a:extLst>
            </xdr:cNvPr>
            <xdr:cNvSpPr txBox="1"/>
          </xdr:nvSpPr>
          <xdr:spPr>
            <a:xfrm>
              <a:off x="14384319" y="4349680"/>
              <a:ext cx="2466316" cy="2764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Para xmlns:m="http://schemas.openxmlformats.org/officeDocument/2006/math">
                  <m:oMathParaPr>
                    <m:jc m:val="centerGroup"/>
                  </m:oMathParaPr>
                  <m:oMath xmlns:m="http://schemas.openxmlformats.org/officeDocument/2006/math">
                    <m:sSub>
                      <m:sSubPr>
                        <m:ctrlPr>
                          <a:rPr lang="en-CA" sz="1100" i="1">
                            <a:latin typeface="Cambria Math" panose="02040503050406030204" pitchFamily="18" charset="0"/>
                          </a:rPr>
                        </m:ctrlPr>
                      </m:sSubPr>
                      <m:e>
                        <m:r>
                          <m:rPr>
                            <m:sty m:val="p"/>
                          </m:rPr>
                          <a:rPr lang="en-CA" sz="1100" b="0" i="1">
                            <a:latin typeface="Cambria Math" panose="02040503050406030204" pitchFamily="18" charset="0"/>
                          </a:rPr>
                          <m:t>T</m:t>
                        </m:r>
                      </m:e>
                      <m:sub>
                        <m:sSub>
                          <m:sSubPr>
                            <m:ctrlPr>
                              <a:rPr lang="en-CA" sz="1100" i="1">
                                <a:latin typeface="Cambria Math" panose="02040503050406030204" pitchFamily="18" charset="0"/>
                              </a:rPr>
                            </m:ctrlPr>
                          </m:sSubPr>
                          <m:e>
                            <m:d>
                              <m:dPr>
                                <m:ctrlPr>
                                  <a:rPr lang="en-CA" sz="1100" i="1">
                                    <a:latin typeface="Cambria Math" panose="02040503050406030204" pitchFamily="18" charset="0"/>
                                  </a:rPr>
                                </m:ctrlPr>
                              </m:dPr>
                              <m:e>
                                <m:r>
                                  <m:rPr>
                                    <m:sty m:val="p"/>
                                  </m:rPr>
                                  <a:rPr lang="en-CA" sz="1100" b="0" i="1">
                                    <a:latin typeface="Cambria Math" panose="02040503050406030204" pitchFamily="18" charset="0"/>
                                  </a:rPr>
                                  <m:t>SYS</m:t>
                                </m:r>
                              </m:e>
                            </m:d>
                          </m:e>
                          <m:sub>
                            <m:r>
                              <m:rPr>
                                <m:sty m:val="p"/>
                              </m:rPr>
                              <a:rPr lang="en-CA" sz="1100" b="0" i="1">
                                <a:latin typeface="Cambria Math" panose="02040503050406030204" pitchFamily="18" charset="0"/>
                              </a:rPr>
                              <m:t>K</m:t>
                            </m:r>
                          </m:sub>
                        </m:sSub>
                      </m:sub>
                    </m:sSub>
                    <m:r>
                      <a:rPr lang="en-CA" sz="1100" b="0" i="1">
                        <a:solidFill>
                          <a:schemeClr val="tx1"/>
                        </a:solidFill>
                        <a:effectLst/>
                        <a:latin typeface="+mn-lt"/>
                        <a:ea typeface="+mn-ea"/>
                        <a:cs typeface="+mn-cs"/>
                      </a:rPr>
                      <m:t>= 290 ∗ </m:t>
                    </m:r>
                    <m:d>
                      <m:dPr>
                        <m:ctrlPr>
                          <a:rPr lang="en-CA" sz="1100" b="0" i="1">
                            <a:solidFill>
                              <a:schemeClr val="tx1"/>
                            </a:solidFill>
                            <a:effectLst/>
                            <a:latin typeface="+mn-lt"/>
                            <a:ea typeface="+mn-ea"/>
                            <a:cs typeface="+mn-cs"/>
                          </a:rPr>
                        </m:ctrlPr>
                      </m:dPr>
                      <m:e>
                        <m:sSup>
                          <m:sSupPr>
                            <m:ctrlPr>
                              <a:rPr lang="en-CA" sz="1100" b="0" i="1">
                                <a:solidFill>
                                  <a:schemeClr val="tx1"/>
                                </a:solidFill>
                                <a:effectLst/>
                                <a:latin typeface="+mn-lt"/>
                                <a:ea typeface="+mn-ea"/>
                                <a:cs typeface="+mn-cs"/>
                              </a:rPr>
                            </m:ctrlPr>
                          </m:sSupPr>
                          <m:e>
                            <m:r>
                              <a:rPr lang="en-CA" sz="1100" b="0" i="1">
                                <a:solidFill>
                                  <a:schemeClr val="tx1"/>
                                </a:solidFill>
                                <a:effectLst/>
                                <a:latin typeface="+mn-lt"/>
                                <a:ea typeface="+mn-ea"/>
                                <a:cs typeface="+mn-cs"/>
                              </a:rPr>
                              <m:t>10</m:t>
                            </m:r>
                          </m:e>
                          <m:sup>
                            <m:f>
                              <m:fPr>
                                <m:ctrlPr>
                                  <a:rPr lang="en-CA" sz="1100" b="0" i="1">
                                    <a:solidFill>
                                      <a:schemeClr val="tx1"/>
                                    </a:solidFill>
                                    <a:effectLst/>
                                    <a:latin typeface="+mn-lt"/>
                                    <a:ea typeface="+mn-ea"/>
                                    <a:cs typeface="+mn-cs"/>
                                  </a:rPr>
                                </m:ctrlPr>
                              </m:fPr>
                              <m:num>
                                <m:r>
                                  <m:rPr>
                                    <m:sty m:val="p"/>
                                  </m:rPr>
                                  <a:rPr lang="en-CA" sz="1100" b="0" i="1">
                                    <a:solidFill>
                                      <a:schemeClr val="tx1"/>
                                    </a:solidFill>
                                    <a:effectLst/>
                                    <a:latin typeface="+mn-lt"/>
                                    <a:ea typeface="+mn-ea"/>
                                    <a:cs typeface="+mn-cs"/>
                                  </a:rPr>
                                  <m:t>Recieving</m:t>
                                </m:r>
                                <m:r>
                                  <a:rPr lang="en-CA" sz="1100" b="0" i="1">
                                    <a:solidFill>
                                      <a:schemeClr val="tx1"/>
                                    </a:solidFill>
                                    <a:effectLst/>
                                    <a:latin typeface="+mn-lt"/>
                                    <a:ea typeface="+mn-ea"/>
                                    <a:cs typeface="+mn-cs"/>
                                  </a:rPr>
                                  <m:t> </m:t>
                                </m:r>
                                <m:r>
                                  <m:rPr>
                                    <m:sty m:val="p"/>
                                  </m:rPr>
                                  <a:rPr lang="en-CA" sz="1100" b="0" i="1">
                                    <a:solidFill>
                                      <a:schemeClr val="tx1"/>
                                    </a:solidFill>
                                    <a:effectLst/>
                                    <a:latin typeface="+mn-lt"/>
                                    <a:ea typeface="+mn-ea"/>
                                    <a:cs typeface="+mn-cs"/>
                                  </a:rPr>
                                  <m:t>Noise</m:t>
                                </m:r>
                              </m:num>
                              <m:den>
                                <m:r>
                                  <a:rPr lang="en-CA" sz="1100" b="0" i="1">
                                    <a:solidFill>
                                      <a:schemeClr val="tx1"/>
                                    </a:solidFill>
                                    <a:effectLst/>
                                    <a:latin typeface="+mn-lt"/>
                                    <a:ea typeface="+mn-ea"/>
                                    <a:cs typeface="+mn-cs"/>
                                  </a:rPr>
                                  <m:t>10</m:t>
                                </m:r>
                              </m:den>
                            </m:f>
                          </m:sup>
                        </m:sSup>
                        <m:r>
                          <a:rPr lang="en-CA" sz="1100" b="0" i="1">
                            <a:solidFill>
                              <a:schemeClr val="tx1"/>
                            </a:solidFill>
                            <a:effectLst/>
                            <a:latin typeface="+mn-lt"/>
                            <a:ea typeface="+mn-ea"/>
                            <a:cs typeface="+mn-cs"/>
                          </a:rPr>
                          <m:t> − 10</m:t>
                        </m:r>
                      </m:e>
                    </m:d>
                  </m:oMath>
                </m:oMathPara>
              </a14:m>
              <a:endParaRPr lang="en-CA" sz="1100"/>
            </a:p>
          </xdr:txBody>
        </xdr:sp>
      </mc:Choice>
      <mc:Fallback>
        <xdr:sp macro="" textlink="">
          <xdr:nvSpPr>
            <xdr:cNvPr id="15" name="TextBox 14">
              <a:extLst>
                <a:ext uri="{FF2B5EF4-FFF2-40B4-BE49-F238E27FC236}">
                  <a16:creationId xmlns:a16="http://schemas.microsoft.com/office/drawing/2014/main" id="{257949B5-AC68-A4DB-D4E0-64016D02420D}"/>
                </a:ext>
              </a:extLst>
            </xdr:cNvPr>
            <xdr:cNvSpPr txBox="1"/>
          </xdr:nvSpPr>
          <xdr:spPr>
            <a:xfrm>
              <a:off x="14384319" y="4349680"/>
              <a:ext cx="2466316" cy="2764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CA" sz="1100" b="0" i="0">
                  <a:latin typeface="Cambria Math" panose="02040503050406030204" pitchFamily="18" charset="0"/>
                </a:rPr>
                <a:t>T_((SYS)_K )</a:t>
              </a:r>
              <a:r>
                <a:rPr lang="en-CA" sz="1100" b="0" i="0">
                  <a:solidFill>
                    <a:schemeClr val="tx1"/>
                  </a:solidFill>
                  <a:effectLst/>
                  <a:latin typeface="+mn-lt"/>
                  <a:ea typeface="+mn-ea"/>
                  <a:cs typeface="+mn-cs"/>
                </a:rPr>
                <a:t>= 290 ∗ (10^((Recieving Noise)/10)  − 10)</a:t>
              </a:r>
              <a:endParaRPr lang="en-CA" sz="1100"/>
            </a:p>
          </xdr:txBody>
        </xdr:sp>
      </mc:Fallback>
    </mc:AlternateContent>
    <xdr:clientData/>
  </xdr:oneCellAnchor>
  <xdr:oneCellAnchor>
    <xdr:from>
      <xdr:col>9</xdr:col>
      <xdr:colOff>669471</xdr:colOff>
      <xdr:row>15</xdr:row>
      <xdr:rowOff>68035</xdr:rowOff>
    </xdr:from>
    <xdr:ext cx="4206344" cy="296556"/>
    <mc:AlternateContent xmlns:mc="http://schemas.openxmlformats.org/markup-compatibility/2006">
      <mc:Choice xmlns:a14="http://schemas.microsoft.com/office/drawing/2010/main" Requires="a14">
        <xdr:sp macro="" textlink="">
          <xdr:nvSpPr>
            <xdr:cNvPr id="16" name="TextBox 15">
              <a:extLst>
                <a:ext uri="{FF2B5EF4-FFF2-40B4-BE49-F238E27FC236}">
                  <a16:creationId xmlns:a16="http://schemas.microsoft.com/office/drawing/2014/main" id="{07B3F3AD-D53B-5146-CA77-27135C26C5C1}"/>
                </a:ext>
              </a:extLst>
            </xdr:cNvPr>
            <xdr:cNvSpPr txBox="1"/>
          </xdr:nvSpPr>
          <xdr:spPr>
            <a:xfrm>
              <a:off x="13607142" y="4710792"/>
              <a:ext cx="4206344" cy="2965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Para xmlns:m="http://schemas.openxmlformats.org/officeDocument/2006/math">
                  <m:oMathParaPr>
                    <m:jc m:val="centerGroup"/>
                  </m:oMathParaPr>
                  <m:oMath xmlns:m="http://schemas.openxmlformats.org/officeDocument/2006/math">
                    <m:sSub>
                      <m:sSubPr>
                        <m:ctrlPr>
                          <a:rPr lang="en-CA" sz="1100" i="1">
                            <a:latin typeface="Cambria Math" panose="02040503050406030204" pitchFamily="18" charset="0"/>
                          </a:rPr>
                        </m:ctrlPr>
                      </m:sSubPr>
                      <m:e>
                        <m:f>
                          <m:fPr>
                            <m:type m:val="skw"/>
                            <m:ctrlPr>
                              <a:rPr lang="en-CA" sz="1100" i="1">
                                <a:latin typeface="Cambria Math" panose="02040503050406030204" pitchFamily="18" charset="0"/>
                              </a:rPr>
                            </m:ctrlPr>
                          </m:fPr>
                          <m:num>
                            <m:r>
                              <m:rPr>
                                <m:sty m:val="p"/>
                              </m:rPr>
                              <a:rPr lang="en-CA" sz="1100" b="0" i="1">
                                <a:latin typeface="Cambria Math" panose="02040503050406030204" pitchFamily="18" charset="0"/>
                              </a:rPr>
                              <m:t>G</m:t>
                            </m:r>
                          </m:num>
                          <m:den>
                            <m:r>
                              <m:rPr>
                                <m:sty m:val="p"/>
                              </m:rPr>
                              <a:rPr lang="en-CA" sz="1100" b="0" i="1">
                                <a:latin typeface="Cambria Math" panose="02040503050406030204" pitchFamily="18" charset="0"/>
                              </a:rPr>
                              <m:t>T</m:t>
                            </m:r>
                            <m:r>
                              <a:rPr lang="en-CA" sz="1100" b="0" i="1">
                                <a:latin typeface="Cambria Math" panose="02040503050406030204" pitchFamily="18" charset="0"/>
                              </a:rPr>
                              <m:t> </m:t>
                            </m:r>
                          </m:den>
                        </m:f>
                      </m:e>
                      <m:sub>
                        <m:f>
                          <m:fPr>
                            <m:ctrlPr>
                              <a:rPr lang="en-CA" sz="1100" i="1">
                                <a:latin typeface="Cambria Math" panose="02040503050406030204" pitchFamily="18" charset="0"/>
                              </a:rPr>
                            </m:ctrlPr>
                          </m:fPr>
                          <m:num>
                            <m:r>
                              <m:rPr>
                                <m:sty m:val="p"/>
                              </m:rPr>
                              <a:rPr lang="en-CA" sz="1100" b="0" i="1">
                                <a:latin typeface="Cambria Math" panose="02040503050406030204" pitchFamily="18" charset="0"/>
                              </a:rPr>
                              <m:t>dB</m:t>
                            </m:r>
                          </m:num>
                          <m:den>
                            <m:r>
                              <m:rPr>
                                <m:sty m:val="p"/>
                              </m:rPr>
                              <a:rPr lang="en-CA" sz="1100" b="0" i="1">
                                <a:latin typeface="Cambria Math" panose="02040503050406030204" pitchFamily="18" charset="0"/>
                              </a:rPr>
                              <m:t>k</m:t>
                            </m:r>
                          </m:den>
                        </m:f>
                      </m:sub>
                    </m:sSub>
                    <m:r>
                      <a:rPr lang="en-CA" sz="1100" b="0" i="1">
                        <a:latin typeface="Cambria Math" panose="02040503050406030204" pitchFamily="18" charset="0"/>
                      </a:rPr>
                      <m:t> = </m:t>
                    </m:r>
                    <m:sSub>
                      <m:sSubPr>
                        <m:ctrlPr>
                          <a:rPr lang="en-CA" sz="1100" b="0" i="1">
                            <a:latin typeface="Cambria Math" panose="02040503050406030204" pitchFamily="18" charset="0"/>
                          </a:rPr>
                        </m:ctrlPr>
                      </m:sSubPr>
                      <m:e>
                        <m:r>
                          <m:rPr>
                            <m:sty m:val="p"/>
                          </m:rPr>
                          <a:rPr lang="en-CA" sz="1100" b="0" i="1">
                            <a:latin typeface="Cambria Math" panose="02040503050406030204" pitchFamily="18" charset="0"/>
                          </a:rPr>
                          <m:t>Antenna</m:t>
                        </m:r>
                        <m:r>
                          <a:rPr lang="en-CA" sz="1100" b="0" i="1">
                            <a:latin typeface="Cambria Math" panose="02040503050406030204" pitchFamily="18" charset="0"/>
                          </a:rPr>
                          <m:t> </m:t>
                        </m:r>
                        <m:r>
                          <m:rPr>
                            <m:sty m:val="p"/>
                          </m:rPr>
                          <a:rPr lang="en-CA" sz="1100" b="0" i="1">
                            <a:latin typeface="Cambria Math" panose="02040503050406030204" pitchFamily="18" charset="0"/>
                          </a:rPr>
                          <m:t>Gain</m:t>
                        </m:r>
                      </m:e>
                      <m:sub>
                        <m:r>
                          <a:rPr lang="en-CA" sz="1100" b="0" i="1">
                            <a:latin typeface="Cambria Math" panose="02040503050406030204" pitchFamily="18" charset="0"/>
                          </a:rPr>
                          <m:t> </m:t>
                        </m:r>
                        <m:r>
                          <m:rPr>
                            <m:sty m:val="p"/>
                          </m:rPr>
                          <a:rPr lang="en-CA" sz="1100" b="0" i="1">
                            <a:latin typeface="Cambria Math" panose="02040503050406030204" pitchFamily="18" charset="0"/>
                          </a:rPr>
                          <m:t>Ground</m:t>
                        </m:r>
                        <m:r>
                          <a:rPr lang="en-CA" sz="1100" b="0" i="1">
                            <a:latin typeface="Cambria Math" panose="02040503050406030204" pitchFamily="18" charset="0"/>
                          </a:rPr>
                          <m:t> </m:t>
                        </m:r>
                        <m:r>
                          <m:rPr>
                            <m:sty m:val="p"/>
                          </m:rPr>
                          <a:rPr lang="en-CA" sz="1100" b="0" i="1">
                            <a:latin typeface="Cambria Math" panose="02040503050406030204" pitchFamily="18" charset="0"/>
                          </a:rPr>
                          <m:t>Station</m:t>
                        </m:r>
                      </m:sub>
                    </m:sSub>
                    <m:r>
                      <a:rPr lang="en-CA" sz="1100" b="0" i="1">
                        <a:latin typeface="Cambria Math" panose="02040503050406030204" pitchFamily="18" charset="0"/>
                      </a:rPr>
                      <m:t> - 10 * </m:t>
                    </m:r>
                    <m:func>
                      <m:funcPr>
                        <m:ctrlPr>
                          <a:rPr lang="en-CA" sz="1100" b="0" i="1">
                            <a:latin typeface="Cambria Math" panose="02040503050406030204" pitchFamily="18" charset="0"/>
                          </a:rPr>
                        </m:ctrlPr>
                      </m:funcPr>
                      <m:fName>
                        <m:sSub>
                          <m:sSubPr>
                            <m:ctrlPr>
                              <a:rPr lang="en-CA" sz="1100" b="0" i="1">
                                <a:latin typeface="Cambria Math" panose="02040503050406030204" pitchFamily="18" charset="0"/>
                              </a:rPr>
                            </m:ctrlPr>
                          </m:sSubPr>
                          <m:e>
                            <m:r>
                              <m:rPr>
                                <m:sty m:val="p"/>
                              </m:rPr>
                              <a:rPr lang="en-CA" sz="1100" b="0" i="0">
                                <a:latin typeface="Cambria Math" panose="02040503050406030204" pitchFamily="18" charset="0"/>
                              </a:rPr>
                              <m:t>log</m:t>
                            </m:r>
                          </m:e>
                          <m:sub>
                            <m:r>
                              <a:rPr lang="en-CA" sz="1100" b="0" i="1">
                                <a:latin typeface="Cambria Math" panose="02040503050406030204" pitchFamily="18" charset="0"/>
                              </a:rPr>
                              <m:t>10</m:t>
                            </m:r>
                          </m:sub>
                        </m:sSub>
                      </m:fName>
                      <m:e>
                        <m:d>
                          <m:dPr>
                            <m:ctrlPr>
                              <a:rPr lang="en-CA" sz="1100" b="0" i="1">
                                <a:latin typeface="Cambria Math" panose="02040503050406030204" pitchFamily="18" charset="0"/>
                              </a:rPr>
                            </m:ctrlPr>
                          </m:dPr>
                          <m:e>
                            <m:sSub>
                              <m:sSubPr>
                                <m:ctrlPr>
                                  <a:rPr lang="en-CA" sz="1100" b="0" i="1">
                                    <a:latin typeface="Cambria Math" panose="02040503050406030204" pitchFamily="18" charset="0"/>
                                  </a:rPr>
                                </m:ctrlPr>
                              </m:sSubPr>
                              <m:e>
                                <m:r>
                                  <m:rPr>
                                    <m:sty m:val="p"/>
                                  </m:rPr>
                                  <a:rPr lang="en-CA" sz="1100" b="0" i="1">
                                    <a:latin typeface="Cambria Math" panose="02040503050406030204" pitchFamily="18" charset="0"/>
                                  </a:rPr>
                                  <m:t>T</m:t>
                                </m:r>
                              </m:e>
                              <m:sub>
                                <m:sSub>
                                  <m:sSubPr>
                                    <m:ctrlPr>
                                      <a:rPr lang="en-CA" sz="1100" b="0" i="1">
                                        <a:latin typeface="Cambria Math" panose="02040503050406030204" pitchFamily="18" charset="0"/>
                                      </a:rPr>
                                    </m:ctrlPr>
                                  </m:sSubPr>
                                  <m:e>
                                    <m:d>
                                      <m:dPr>
                                        <m:ctrlPr>
                                          <a:rPr lang="en-CA" sz="1100" b="0" i="1">
                                            <a:latin typeface="Cambria Math" panose="02040503050406030204" pitchFamily="18" charset="0"/>
                                          </a:rPr>
                                        </m:ctrlPr>
                                      </m:dPr>
                                      <m:e>
                                        <m:r>
                                          <m:rPr>
                                            <m:sty m:val="p"/>
                                          </m:rPr>
                                          <a:rPr lang="en-CA" sz="1100" b="0" i="1">
                                            <a:latin typeface="Cambria Math" panose="02040503050406030204" pitchFamily="18" charset="0"/>
                                          </a:rPr>
                                          <m:t>SYS</m:t>
                                        </m:r>
                                      </m:e>
                                    </m:d>
                                  </m:e>
                                  <m:sub>
                                    <m:r>
                                      <m:rPr>
                                        <m:sty m:val="p"/>
                                      </m:rPr>
                                      <a:rPr lang="en-CA" sz="1100" b="0" i="1">
                                        <a:latin typeface="Cambria Math" panose="02040503050406030204" pitchFamily="18" charset="0"/>
                                      </a:rPr>
                                      <m:t>K</m:t>
                                    </m:r>
                                  </m:sub>
                                </m:sSub>
                              </m:sub>
                            </m:sSub>
                            <m:r>
                              <a:rPr lang="en-CA" sz="1100" b="0" i="1">
                                <a:latin typeface="Cambria Math" panose="02040503050406030204" pitchFamily="18" charset="0"/>
                              </a:rPr>
                              <m:t> + </m:t>
                            </m:r>
                            <m:sSub>
                              <m:sSubPr>
                                <m:ctrlPr>
                                  <a:rPr lang="en-CA" sz="1100" b="0" i="1">
                                    <a:latin typeface="Cambria Math" panose="02040503050406030204" pitchFamily="18" charset="0"/>
                                  </a:rPr>
                                </m:ctrlPr>
                              </m:sSubPr>
                              <m:e>
                                <m:r>
                                  <m:rPr>
                                    <m:sty m:val="p"/>
                                  </m:rPr>
                                  <a:rPr lang="en-CA" sz="1100" b="0" i="1">
                                    <a:latin typeface="Cambria Math" panose="02040503050406030204" pitchFamily="18" charset="0"/>
                                  </a:rPr>
                                  <m:t>T</m:t>
                                </m:r>
                              </m:e>
                              <m:sub>
                                <m:sSub>
                                  <m:sSubPr>
                                    <m:ctrlPr>
                                      <a:rPr lang="en-CA" sz="1100" b="0" i="1">
                                        <a:latin typeface="Cambria Math" panose="02040503050406030204" pitchFamily="18" charset="0"/>
                                      </a:rPr>
                                    </m:ctrlPr>
                                  </m:sSubPr>
                                  <m:e>
                                    <m:d>
                                      <m:dPr>
                                        <m:ctrlPr>
                                          <a:rPr lang="en-CA" sz="1100" b="0" i="1">
                                            <a:latin typeface="Cambria Math" panose="02040503050406030204" pitchFamily="18" charset="0"/>
                                          </a:rPr>
                                        </m:ctrlPr>
                                      </m:dPr>
                                      <m:e>
                                        <m:r>
                                          <m:rPr>
                                            <m:sty m:val="p"/>
                                          </m:rPr>
                                          <a:rPr lang="en-CA" sz="1100" b="0" i="1">
                                            <a:latin typeface="Cambria Math" panose="02040503050406030204" pitchFamily="18" charset="0"/>
                                          </a:rPr>
                                          <m:t>ANT</m:t>
                                        </m:r>
                                      </m:e>
                                    </m:d>
                                  </m:e>
                                  <m:sub>
                                    <m:r>
                                      <m:rPr>
                                        <m:sty m:val="p"/>
                                      </m:rPr>
                                      <a:rPr lang="en-CA" sz="1100" b="0" i="1">
                                        <a:latin typeface="Cambria Math" panose="02040503050406030204" pitchFamily="18" charset="0"/>
                                      </a:rPr>
                                      <m:t>K</m:t>
                                    </m:r>
                                  </m:sub>
                                </m:sSub>
                              </m:sub>
                            </m:sSub>
                          </m:e>
                        </m:d>
                      </m:e>
                    </m:func>
                  </m:oMath>
                </m:oMathPara>
              </a14:m>
              <a:endParaRPr lang="en-CA" sz="1100"/>
            </a:p>
          </xdr:txBody>
        </xdr:sp>
      </mc:Choice>
      <mc:Fallback>
        <xdr:sp macro="" textlink="">
          <xdr:nvSpPr>
            <xdr:cNvPr id="16" name="TextBox 15">
              <a:extLst>
                <a:ext uri="{FF2B5EF4-FFF2-40B4-BE49-F238E27FC236}">
                  <a16:creationId xmlns:a16="http://schemas.microsoft.com/office/drawing/2014/main" id="{07B3F3AD-D53B-5146-CA77-27135C26C5C1}"/>
                </a:ext>
              </a:extLst>
            </xdr:cNvPr>
            <xdr:cNvSpPr txBox="1"/>
          </xdr:nvSpPr>
          <xdr:spPr>
            <a:xfrm>
              <a:off x="13607142" y="4710792"/>
              <a:ext cx="4206344" cy="2965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CA" sz="1100" i="0">
                  <a:latin typeface="Cambria Math" panose="02040503050406030204" pitchFamily="18" charset="0"/>
                </a:rPr>
                <a:t>〖</a:t>
              </a:r>
              <a:r>
                <a:rPr lang="en-CA" sz="1100" b="0" i="0">
                  <a:latin typeface="Cambria Math" panose="02040503050406030204" pitchFamily="18" charset="0"/>
                </a:rPr>
                <a:t>G⁄(T )〗_(dB/k)  = 〖Antenna Gain〗_( Ground Station)  - 10 *  log_10⁡(T_((SYS)_K )  + T_((ANT)_K ) )</a:t>
              </a:r>
              <a:endParaRPr lang="en-CA" sz="1100"/>
            </a:p>
          </xdr:txBody>
        </xdr:sp>
      </mc:Fallback>
    </mc:AlternateContent>
    <xdr:clientData/>
  </xdr:oneCellAnchor>
  <xdr:oneCellAnchor>
    <xdr:from>
      <xdr:col>9</xdr:col>
      <xdr:colOff>15765</xdr:colOff>
      <xdr:row>19</xdr:row>
      <xdr:rowOff>97877</xdr:rowOff>
    </xdr:from>
    <xdr:ext cx="5341334" cy="356060"/>
    <mc:AlternateContent xmlns:mc="http://schemas.openxmlformats.org/markup-compatibility/2006">
      <mc:Choice xmlns:a14="http://schemas.microsoft.com/office/drawing/2010/main" Requires="a14">
        <xdr:sp macro="" textlink="">
          <xdr:nvSpPr>
            <xdr:cNvPr id="17" name="TextBox 16">
              <a:extLst>
                <a:ext uri="{FF2B5EF4-FFF2-40B4-BE49-F238E27FC236}">
                  <a16:creationId xmlns:a16="http://schemas.microsoft.com/office/drawing/2014/main" id="{88FF32A9-E438-E0B1-68CA-B0CCBFF6B8E6}"/>
                </a:ext>
              </a:extLst>
            </xdr:cNvPr>
            <xdr:cNvSpPr txBox="1"/>
          </xdr:nvSpPr>
          <xdr:spPr>
            <a:xfrm>
              <a:off x="12950058" y="5852291"/>
              <a:ext cx="5341334" cy="3560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Para xmlns:m="http://schemas.openxmlformats.org/officeDocument/2006/math">
                  <m:oMathParaPr>
                    <m:jc m:val="centerGroup"/>
                  </m:oMathParaPr>
                  <m:oMath xmlns:m="http://schemas.openxmlformats.org/officeDocument/2006/math">
                    <m:f>
                      <m:fPr>
                        <m:type m:val="skw"/>
                        <m:ctrlPr>
                          <a:rPr lang="en-CA" sz="1100" i="1">
                            <a:latin typeface="Cambria Math" panose="02040503050406030204" pitchFamily="18" charset="0"/>
                          </a:rPr>
                        </m:ctrlPr>
                      </m:fPr>
                      <m:num>
                        <m:r>
                          <m:rPr>
                            <m:sty m:val="p"/>
                          </m:rPr>
                          <a:rPr lang="en-CA" sz="1100" b="0" i="1">
                            <a:latin typeface="Cambria Math" panose="02040503050406030204" pitchFamily="18" charset="0"/>
                          </a:rPr>
                          <m:t>Eb</m:t>
                        </m:r>
                      </m:num>
                      <m:den>
                        <m:r>
                          <m:rPr>
                            <m:sty m:val="p"/>
                          </m:rPr>
                          <a:rPr lang="en-CA" sz="1100" b="0" i="1">
                            <a:latin typeface="Cambria Math" panose="02040503050406030204" pitchFamily="18" charset="0"/>
                          </a:rPr>
                          <m:t>No</m:t>
                        </m:r>
                      </m:den>
                    </m:f>
                    <m:r>
                      <a:rPr lang="en-CA" sz="1100" b="0" i="1">
                        <a:latin typeface="Cambria Math" panose="02040503050406030204" pitchFamily="18" charset="0"/>
                      </a:rPr>
                      <m:t> = </m:t>
                    </m:r>
                    <m:sSub>
                      <m:sSubPr>
                        <m:ctrlPr>
                          <a:rPr lang="en-CA" sz="1100" b="0" i="1">
                            <a:latin typeface="Cambria Math" panose="02040503050406030204" pitchFamily="18" charset="0"/>
                          </a:rPr>
                        </m:ctrlPr>
                      </m:sSubPr>
                      <m:e>
                        <m:r>
                          <m:rPr>
                            <m:sty m:val="p"/>
                          </m:rPr>
                          <a:rPr lang="en-CA" sz="1100" b="0" i="1">
                            <a:latin typeface="Cambria Math" panose="02040503050406030204" pitchFamily="18" charset="0"/>
                          </a:rPr>
                          <m:t>EIRP</m:t>
                        </m:r>
                      </m:e>
                      <m:sub>
                        <m:r>
                          <m:rPr>
                            <m:sty m:val="p"/>
                          </m:rPr>
                          <a:rPr lang="en-CA" sz="1100" b="0" i="1">
                            <a:latin typeface="Cambria Math" panose="02040503050406030204" pitchFamily="18" charset="0"/>
                          </a:rPr>
                          <m:t>dB</m:t>
                        </m:r>
                      </m:sub>
                    </m:sSub>
                    <m:r>
                      <a:rPr lang="en-CA" sz="1100" b="0" i="1">
                        <a:latin typeface="Cambria Math" panose="02040503050406030204" pitchFamily="18" charset="0"/>
                      </a:rPr>
                      <m:t> + </m:t>
                    </m:r>
                    <m:f>
                      <m:fPr>
                        <m:type m:val="skw"/>
                        <m:ctrlPr>
                          <a:rPr lang="en-CA" sz="1100" b="0" i="1">
                            <a:latin typeface="Cambria Math" panose="02040503050406030204" pitchFamily="18" charset="0"/>
                          </a:rPr>
                        </m:ctrlPr>
                      </m:fPr>
                      <m:num>
                        <m:r>
                          <m:rPr>
                            <m:sty m:val="p"/>
                          </m:rPr>
                          <a:rPr lang="en-CA" sz="1100" b="0" i="1">
                            <a:latin typeface="Cambria Math" panose="02040503050406030204" pitchFamily="18" charset="0"/>
                          </a:rPr>
                          <m:t>G</m:t>
                        </m:r>
                      </m:num>
                      <m:den>
                        <m:sSub>
                          <m:sSubPr>
                            <m:ctrlPr>
                              <a:rPr lang="en-CA" sz="1100" b="0" i="1">
                                <a:latin typeface="Cambria Math" panose="02040503050406030204" pitchFamily="18" charset="0"/>
                              </a:rPr>
                            </m:ctrlPr>
                          </m:sSubPr>
                          <m:e>
                            <m:r>
                              <m:rPr>
                                <m:sty m:val="p"/>
                              </m:rPr>
                              <a:rPr lang="en-CA" sz="1100" b="0" i="1">
                                <a:latin typeface="Cambria Math" panose="02040503050406030204" pitchFamily="18" charset="0"/>
                              </a:rPr>
                              <m:t>T</m:t>
                            </m:r>
                          </m:e>
                          <m:sub>
                            <m:f>
                              <m:fPr>
                                <m:ctrlPr>
                                  <a:rPr lang="en-CA" sz="1100" b="0" i="1">
                                    <a:latin typeface="Cambria Math" panose="02040503050406030204" pitchFamily="18" charset="0"/>
                                  </a:rPr>
                                </m:ctrlPr>
                              </m:fPr>
                              <m:num>
                                <m:r>
                                  <m:rPr>
                                    <m:sty m:val="p"/>
                                  </m:rPr>
                                  <a:rPr lang="en-CA" sz="1100" b="0" i="1">
                                    <a:latin typeface="Cambria Math" panose="02040503050406030204" pitchFamily="18" charset="0"/>
                                  </a:rPr>
                                  <m:t>dB</m:t>
                                </m:r>
                              </m:num>
                              <m:den>
                                <m:r>
                                  <m:rPr>
                                    <m:sty m:val="p"/>
                                  </m:rPr>
                                  <a:rPr lang="en-CA" sz="1100" b="0" i="1">
                                    <a:latin typeface="Cambria Math" panose="02040503050406030204" pitchFamily="18" charset="0"/>
                                  </a:rPr>
                                  <m:t>K</m:t>
                                </m:r>
                              </m:den>
                            </m:f>
                          </m:sub>
                        </m:sSub>
                        <m:r>
                          <a:rPr lang="en-CA" sz="1100" b="0" i="1">
                            <a:latin typeface="Cambria Math" panose="02040503050406030204" pitchFamily="18" charset="0"/>
                          </a:rPr>
                          <m:t> </m:t>
                        </m:r>
                      </m:den>
                    </m:f>
                    <m:r>
                      <a:rPr lang="en-CA" sz="1100" b="0" i="1">
                        <a:latin typeface="Cambria Math" panose="02040503050406030204" pitchFamily="18" charset="0"/>
                      </a:rPr>
                      <m:t> - </m:t>
                    </m:r>
                    <m:sSub>
                      <m:sSubPr>
                        <m:ctrlPr>
                          <a:rPr lang="en-CA" sz="1100" b="0" i="1">
                            <a:latin typeface="Cambria Math" panose="02040503050406030204" pitchFamily="18" charset="0"/>
                          </a:rPr>
                        </m:ctrlPr>
                      </m:sSubPr>
                      <m:e>
                        <m:r>
                          <m:rPr>
                            <m:sty m:val="p"/>
                          </m:rPr>
                          <a:rPr lang="en-CA" sz="1100" b="0" i="1">
                            <a:latin typeface="Cambria Math" panose="02040503050406030204" pitchFamily="18" charset="0"/>
                          </a:rPr>
                          <m:t>PL</m:t>
                        </m:r>
                      </m:e>
                      <m:sub>
                        <m:r>
                          <m:rPr>
                            <m:sty m:val="p"/>
                          </m:rPr>
                          <a:rPr lang="en-CA" sz="1100" b="0" i="1">
                            <a:latin typeface="Cambria Math" panose="02040503050406030204" pitchFamily="18" charset="0"/>
                          </a:rPr>
                          <m:t>dB</m:t>
                        </m:r>
                      </m:sub>
                    </m:sSub>
                    <m:r>
                      <a:rPr lang="en-CA" sz="1100" b="0" i="0">
                        <a:latin typeface="Cambria Math" panose="02040503050406030204" pitchFamily="18" charset="0"/>
                      </a:rPr>
                      <m:t> - </m:t>
                    </m:r>
                    <m:sSub>
                      <m:sSubPr>
                        <m:ctrlPr>
                          <a:rPr lang="en-CA" sz="1100" b="0" i="1">
                            <a:latin typeface="Cambria Math" panose="02040503050406030204" pitchFamily="18" charset="0"/>
                          </a:rPr>
                        </m:ctrlPr>
                      </m:sSubPr>
                      <m:e>
                        <m:r>
                          <m:rPr>
                            <m:sty m:val="p"/>
                          </m:rPr>
                          <a:rPr lang="en-CA" sz="1100" b="0" i="1">
                            <a:latin typeface="Cambria Math" panose="02040503050406030204" pitchFamily="18" charset="0"/>
                          </a:rPr>
                          <m:t>FSPL</m:t>
                        </m:r>
                      </m:e>
                      <m:sub>
                        <m:r>
                          <m:rPr>
                            <m:sty m:val="p"/>
                          </m:rPr>
                          <a:rPr lang="en-CA" sz="1100" b="0" i="1">
                            <a:latin typeface="Cambria Math" panose="02040503050406030204" pitchFamily="18" charset="0"/>
                          </a:rPr>
                          <m:t>dB</m:t>
                        </m:r>
                      </m:sub>
                    </m:sSub>
                    <m:r>
                      <a:rPr lang="en-CA" sz="1100" b="0" i="1">
                        <a:latin typeface="Cambria Math" panose="02040503050406030204" pitchFamily="18" charset="0"/>
                      </a:rPr>
                      <m:t> -</m:t>
                    </m:r>
                    <m:r>
                      <a:rPr lang="en-CA" sz="1100" b="0" i="0">
                        <a:latin typeface="Cambria Math" panose="02040503050406030204" pitchFamily="18" charset="0"/>
                      </a:rPr>
                      <m:t> </m:t>
                    </m:r>
                    <m:sSub>
                      <m:sSubPr>
                        <m:ctrlPr>
                          <a:rPr lang="en-CA" sz="1100" b="0" i="1">
                            <a:latin typeface="Cambria Math" panose="02040503050406030204" pitchFamily="18" charset="0"/>
                          </a:rPr>
                        </m:ctrlPr>
                      </m:sSubPr>
                      <m:e>
                        <m:r>
                          <m:rPr>
                            <m:sty m:val="p"/>
                          </m:rPr>
                          <a:rPr lang="en-CA" sz="1100" b="0" i="1">
                            <a:latin typeface="Cambria Math" panose="02040503050406030204" pitchFamily="18" charset="0"/>
                          </a:rPr>
                          <m:t>TESPL</m:t>
                        </m:r>
                      </m:e>
                      <m:sub>
                        <m:r>
                          <m:rPr>
                            <m:sty m:val="p"/>
                          </m:rPr>
                          <a:rPr lang="en-CA" sz="1100" b="0" i="1">
                            <a:latin typeface="Cambria Math" panose="02040503050406030204" pitchFamily="18" charset="0"/>
                          </a:rPr>
                          <m:t>dB</m:t>
                        </m:r>
                      </m:sub>
                    </m:sSub>
                    <m:r>
                      <a:rPr lang="en-CA" sz="1100" b="0" i="1">
                        <a:latin typeface="Cambria Math" panose="02040503050406030204" pitchFamily="18" charset="0"/>
                      </a:rPr>
                      <m:t> - </m:t>
                    </m:r>
                    <m:sSub>
                      <m:sSubPr>
                        <m:ctrlPr>
                          <a:rPr lang="en-CA" sz="1100" b="0" i="1">
                            <a:latin typeface="Cambria Math" panose="02040503050406030204" pitchFamily="18" charset="0"/>
                          </a:rPr>
                        </m:ctrlPr>
                      </m:sSubPr>
                      <m:e>
                        <m:r>
                          <m:rPr>
                            <m:sty m:val="p"/>
                          </m:rPr>
                          <a:rPr lang="en-CA" sz="1100" b="0" i="1">
                            <a:latin typeface="Cambria Math" panose="02040503050406030204" pitchFamily="18" charset="0"/>
                          </a:rPr>
                          <m:t>Polar</m:t>
                        </m:r>
                        <m:r>
                          <a:rPr lang="en-CA" sz="1100" b="0" i="1">
                            <a:latin typeface="Cambria Math" panose="02040503050406030204" pitchFamily="18" charset="0"/>
                          </a:rPr>
                          <m:t> </m:t>
                        </m:r>
                        <m:r>
                          <m:rPr>
                            <m:sty m:val="p"/>
                          </m:rPr>
                          <a:rPr lang="en-CA" sz="1100" b="0" i="1">
                            <a:latin typeface="Cambria Math" panose="02040503050406030204" pitchFamily="18" charset="0"/>
                          </a:rPr>
                          <m:t>Loss</m:t>
                        </m:r>
                      </m:e>
                      <m:sub>
                        <m:r>
                          <m:rPr>
                            <m:sty m:val="p"/>
                          </m:rPr>
                          <a:rPr lang="en-CA" sz="1100" b="0" i="1">
                            <a:latin typeface="Cambria Math" panose="02040503050406030204" pitchFamily="18" charset="0"/>
                          </a:rPr>
                          <m:t>dB</m:t>
                        </m:r>
                      </m:sub>
                    </m:sSub>
                    <m:r>
                      <a:rPr lang="en-CA" sz="1100" b="0" i="1">
                        <a:latin typeface="Cambria Math" panose="02040503050406030204" pitchFamily="18" charset="0"/>
                      </a:rPr>
                      <m:t> - </m:t>
                    </m:r>
                    <m:sSub>
                      <m:sSubPr>
                        <m:ctrlPr>
                          <a:rPr lang="en-CA" sz="1100" b="0" i="1">
                            <a:latin typeface="Cambria Math" panose="02040503050406030204" pitchFamily="18" charset="0"/>
                          </a:rPr>
                        </m:ctrlPr>
                      </m:sSubPr>
                      <m:e>
                        <m:r>
                          <m:rPr>
                            <m:sty m:val="p"/>
                          </m:rPr>
                          <a:rPr lang="en-CA" sz="1100" b="0" i="1">
                            <a:latin typeface="Cambria Math" panose="02040503050406030204" pitchFamily="18" charset="0"/>
                          </a:rPr>
                          <m:t>IL</m:t>
                        </m:r>
                      </m:e>
                      <m:sub>
                        <m:r>
                          <m:rPr>
                            <m:sty m:val="p"/>
                          </m:rPr>
                          <a:rPr lang="en-CA" sz="1100" b="0" i="1">
                            <a:latin typeface="Cambria Math" panose="02040503050406030204" pitchFamily="18" charset="0"/>
                          </a:rPr>
                          <m:t>dB</m:t>
                        </m:r>
                      </m:sub>
                    </m:sSub>
                    <m:r>
                      <a:rPr lang="en-CA" sz="1100" b="0" i="1">
                        <a:latin typeface="Cambria Math" panose="02040503050406030204" pitchFamily="18" charset="0"/>
                      </a:rPr>
                      <m:t> - </m:t>
                    </m:r>
                    <m:sSub>
                      <m:sSubPr>
                        <m:ctrlPr>
                          <a:rPr lang="en-CA" sz="1100" b="0" i="1">
                            <a:latin typeface="Cambria Math" panose="02040503050406030204" pitchFamily="18" charset="0"/>
                          </a:rPr>
                        </m:ctrlPr>
                      </m:sSubPr>
                      <m:e>
                        <m:r>
                          <m:rPr>
                            <m:sty m:val="p"/>
                          </m:rPr>
                          <a:rPr lang="en-CA" sz="1100" b="0" i="1">
                            <a:latin typeface="Cambria Math" panose="02040503050406030204" pitchFamily="18" charset="0"/>
                          </a:rPr>
                          <m:t>Ion</m:t>
                        </m:r>
                        <m:r>
                          <a:rPr lang="en-CA" sz="1100" b="0" i="1">
                            <a:latin typeface="Cambria Math" panose="02040503050406030204" pitchFamily="18" charset="0"/>
                          </a:rPr>
                          <m:t> </m:t>
                        </m:r>
                        <m:r>
                          <m:rPr>
                            <m:sty m:val="p"/>
                          </m:rPr>
                          <a:rPr lang="en-CA" sz="1100" b="0" i="1">
                            <a:latin typeface="Cambria Math" panose="02040503050406030204" pitchFamily="18" charset="0"/>
                          </a:rPr>
                          <m:t>Loss</m:t>
                        </m:r>
                      </m:e>
                      <m:sub>
                        <m:r>
                          <m:rPr>
                            <m:sty m:val="p"/>
                          </m:rPr>
                          <a:rPr lang="en-CA" sz="1100" b="0" i="1">
                            <a:latin typeface="Cambria Math" panose="02040503050406030204" pitchFamily="18" charset="0"/>
                          </a:rPr>
                          <m:t>dB</m:t>
                        </m:r>
                      </m:sub>
                    </m:sSub>
                    <m:r>
                      <a:rPr lang="en-CA" sz="1100" b="0" i="1">
                        <a:latin typeface="Cambria Math" panose="02040503050406030204" pitchFamily="18" charset="0"/>
                      </a:rPr>
                      <m:t>  </m:t>
                    </m:r>
                  </m:oMath>
                </m:oMathPara>
              </a14:m>
              <a:endParaRPr lang="en-CA" sz="1100"/>
            </a:p>
          </xdr:txBody>
        </xdr:sp>
      </mc:Choice>
      <mc:Fallback>
        <xdr:sp macro="" textlink="">
          <xdr:nvSpPr>
            <xdr:cNvPr id="17" name="TextBox 16">
              <a:extLst>
                <a:ext uri="{FF2B5EF4-FFF2-40B4-BE49-F238E27FC236}">
                  <a16:creationId xmlns:a16="http://schemas.microsoft.com/office/drawing/2014/main" id="{88FF32A9-E438-E0B1-68CA-B0CCBFF6B8E6}"/>
                </a:ext>
              </a:extLst>
            </xdr:cNvPr>
            <xdr:cNvSpPr txBox="1"/>
          </xdr:nvSpPr>
          <xdr:spPr>
            <a:xfrm>
              <a:off x="12950058" y="5852291"/>
              <a:ext cx="5341334" cy="3560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CA" sz="1100" b="0" i="0">
                  <a:latin typeface="Cambria Math" panose="02040503050406030204" pitchFamily="18" charset="0"/>
                </a:rPr>
                <a:t>Eb⁄No  = EIRP_dB  +  G⁄(T_(dB/K)  )  - PL_dB  - FSPL_dB  - TESPL_dB  - 〖Polar Loss〗_dB  - IL_dB  - 〖Ion Loss〗_dB   </a:t>
              </a:r>
              <a:endParaRPr lang="en-CA" sz="1100"/>
            </a:p>
          </xdr:txBody>
        </xdr:sp>
      </mc:Fallback>
    </mc:AlternateContent>
    <xdr:clientData/>
  </xdr:oneCellAnchor>
  <xdr:oneCellAnchor>
    <xdr:from>
      <xdr:col>9</xdr:col>
      <xdr:colOff>2150679</xdr:colOff>
      <xdr:row>6</xdr:row>
      <xdr:rowOff>189842</xdr:rowOff>
    </xdr:from>
    <xdr:ext cx="790153" cy="173766"/>
    <mc:AlternateContent xmlns:mc="http://schemas.openxmlformats.org/markup-compatibility/2006">
      <mc:Choice xmlns:a14="http://schemas.microsoft.com/office/drawing/2010/main" Requires="a14">
        <xdr:sp macro="" textlink="">
          <xdr:nvSpPr>
            <xdr:cNvPr id="18" name="TextBox 17">
              <a:extLst>
                <a:ext uri="{FF2B5EF4-FFF2-40B4-BE49-F238E27FC236}">
                  <a16:creationId xmlns:a16="http://schemas.microsoft.com/office/drawing/2014/main" id="{7E238136-F146-5CDD-E5C0-682397793C8C}"/>
                </a:ext>
              </a:extLst>
            </xdr:cNvPr>
            <xdr:cNvSpPr txBox="1"/>
          </xdr:nvSpPr>
          <xdr:spPr>
            <a:xfrm>
              <a:off x="15084972" y="1924049"/>
              <a:ext cx="790153" cy="1737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Para xmlns:m="http://schemas.openxmlformats.org/officeDocument/2006/math">
                  <m:oMathParaPr>
                    <m:jc m:val="centerGroup"/>
                  </m:oMathParaPr>
                  <m:oMath xmlns:m="http://schemas.openxmlformats.org/officeDocument/2006/math">
                    <m:sSub>
                      <m:sSubPr>
                        <m:ctrlPr>
                          <a:rPr lang="en-CA" sz="1100" i="1">
                            <a:latin typeface="Cambria Math" panose="02040503050406030204" pitchFamily="18" charset="0"/>
                          </a:rPr>
                        </m:ctrlPr>
                      </m:sSubPr>
                      <m:e>
                        <m:r>
                          <m:rPr>
                            <m:sty m:val="p"/>
                          </m:rPr>
                          <a:rPr lang="en-CA" sz="1100" b="0" i="1">
                            <a:latin typeface="Cambria Math" panose="02040503050406030204" pitchFamily="18" charset="0"/>
                          </a:rPr>
                          <m:t>Polar</m:t>
                        </m:r>
                        <m:r>
                          <a:rPr lang="en-CA" sz="1100" b="0" i="1">
                            <a:latin typeface="Cambria Math" panose="02040503050406030204" pitchFamily="18" charset="0"/>
                          </a:rPr>
                          <m:t> </m:t>
                        </m:r>
                        <m:r>
                          <m:rPr>
                            <m:sty m:val="p"/>
                          </m:rPr>
                          <a:rPr lang="en-CA" sz="1100" b="0" i="1">
                            <a:latin typeface="Cambria Math" panose="02040503050406030204" pitchFamily="18" charset="0"/>
                          </a:rPr>
                          <m:t>Loss</m:t>
                        </m:r>
                      </m:e>
                      <m:sub>
                        <m:r>
                          <m:rPr>
                            <m:sty m:val="p"/>
                          </m:rPr>
                          <a:rPr lang="en-CA" sz="1100" b="0" i="1">
                            <a:latin typeface="Cambria Math" panose="02040503050406030204" pitchFamily="18" charset="0"/>
                          </a:rPr>
                          <m:t>dB</m:t>
                        </m:r>
                      </m:sub>
                    </m:sSub>
                  </m:oMath>
                </m:oMathPara>
              </a14:m>
              <a:endParaRPr lang="en-CA" sz="1100"/>
            </a:p>
          </xdr:txBody>
        </xdr:sp>
      </mc:Choice>
      <mc:Fallback>
        <xdr:sp macro="" textlink="">
          <xdr:nvSpPr>
            <xdr:cNvPr id="18" name="TextBox 17">
              <a:extLst>
                <a:ext uri="{FF2B5EF4-FFF2-40B4-BE49-F238E27FC236}">
                  <a16:creationId xmlns:a16="http://schemas.microsoft.com/office/drawing/2014/main" id="{7E238136-F146-5CDD-E5C0-682397793C8C}"/>
                </a:ext>
              </a:extLst>
            </xdr:cNvPr>
            <xdr:cNvSpPr txBox="1"/>
          </xdr:nvSpPr>
          <xdr:spPr>
            <a:xfrm>
              <a:off x="15084972" y="1924049"/>
              <a:ext cx="790153" cy="1737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CA" sz="1100" i="0">
                  <a:latin typeface="Cambria Math" panose="02040503050406030204" pitchFamily="18" charset="0"/>
                </a:rPr>
                <a:t>〖</a:t>
              </a:r>
              <a:r>
                <a:rPr lang="en-CA" sz="1100" b="0" i="0">
                  <a:latin typeface="Cambria Math" panose="02040503050406030204" pitchFamily="18" charset="0"/>
                </a:rPr>
                <a:t>Polar Loss〗_dB</a:t>
              </a:r>
              <a:endParaRPr lang="en-CA" sz="1100"/>
            </a:p>
          </xdr:txBody>
        </xdr:sp>
      </mc:Fallback>
    </mc:AlternateContent>
    <xdr:clientData/>
  </xdr:oneCellAnchor>
  <xdr:oneCellAnchor>
    <xdr:from>
      <xdr:col>9</xdr:col>
      <xdr:colOff>2544818</xdr:colOff>
      <xdr:row>16</xdr:row>
      <xdr:rowOff>25619</xdr:rowOff>
    </xdr:from>
    <xdr:ext cx="288284" cy="173766"/>
    <mc:AlternateContent xmlns:mc="http://schemas.openxmlformats.org/markup-compatibility/2006">
      <mc:Choice xmlns:a14="http://schemas.microsoft.com/office/drawing/2010/main" Requires="a14">
        <xdr:sp macro="" textlink="">
          <xdr:nvSpPr>
            <xdr:cNvPr id="19" name="TextBox 18">
              <a:extLst>
                <a:ext uri="{FF2B5EF4-FFF2-40B4-BE49-F238E27FC236}">
                  <a16:creationId xmlns:a16="http://schemas.microsoft.com/office/drawing/2014/main" id="{82D5A489-452D-AA94-F6DB-7433D570BBAD}"/>
                </a:ext>
              </a:extLst>
            </xdr:cNvPr>
            <xdr:cNvSpPr txBox="1"/>
          </xdr:nvSpPr>
          <xdr:spPr>
            <a:xfrm>
              <a:off x="15479111" y="5011464"/>
              <a:ext cx="288284" cy="1737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Para xmlns:m="http://schemas.openxmlformats.org/officeDocument/2006/math">
                  <m:oMathParaPr>
                    <m:jc m:val="centerGroup"/>
                  </m:oMathParaPr>
                  <m:oMath xmlns:m="http://schemas.openxmlformats.org/officeDocument/2006/math">
                    <m:sSub>
                      <m:sSubPr>
                        <m:ctrlPr>
                          <a:rPr lang="en-CA" sz="1100" i="1">
                            <a:latin typeface="Cambria Math" panose="02040503050406030204" pitchFamily="18" charset="0"/>
                          </a:rPr>
                        </m:ctrlPr>
                      </m:sSubPr>
                      <m:e>
                        <m:r>
                          <m:rPr>
                            <m:sty m:val="p"/>
                          </m:rPr>
                          <a:rPr lang="en-CA" sz="1100" b="0" i="1">
                            <a:latin typeface="Cambria Math" panose="02040503050406030204" pitchFamily="18" charset="0"/>
                          </a:rPr>
                          <m:t>IL</m:t>
                        </m:r>
                      </m:e>
                      <m:sub>
                        <m:r>
                          <m:rPr>
                            <m:sty m:val="p"/>
                          </m:rPr>
                          <a:rPr lang="en-CA" sz="1100" b="0" i="1">
                            <a:latin typeface="Cambria Math" panose="02040503050406030204" pitchFamily="18" charset="0"/>
                          </a:rPr>
                          <m:t>dB</m:t>
                        </m:r>
                      </m:sub>
                    </m:sSub>
                  </m:oMath>
                </m:oMathPara>
              </a14:m>
              <a:endParaRPr lang="en-CA" sz="1100"/>
            </a:p>
          </xdr:txBody>
        </xdr:sp>
      </mc:Choice>
      <mc:Fallback>
        <xdr:sp macro="" textlink="">
          <xdr:nvSpPr>
            <xdr:cNvPr id="19" name="TextBox 18">
              <a:extLst>
                <a:ext uri="{FF2B5EF4-FFF2-40B4-BE49-F238E27FC236}">
                  <a16:creationId xmlns:a16="http://schemas.microsoft.com/office/drawing/2014/main" id="{82D5A489-452D-AA94-F6DB-7433D570BBAD}"/>
                </a:ext>
              </a:extLst>
            </xdr:cNvPr>
            <xdr:cNvSpPr txBox="1"/>
          </xdr:nvSpPr>
          <xdr:spPr>
            <a:xfrm>
              <a:off x="15479111" y="5011464"/>
              <a:ext cx="288284" cy="1737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CA" sz="1100" b="0" i="0">
                  <a:latin typeface="Cambria Math" panose="02040503050406030204" pitchFamily="18" charset="0"/>
                </a:rPr>
                <a:t>IL_dB</a:t>
              </a:r>
              <a:endParaRPr lang="en-CA" sz="1100"/>
            </a:p>
          </xdr:txBody>
        </xdr:sp>
      </mc:Fallback>
    </mc:AlternateContent>
    <xdr:clientData/>
  </xdr:oneCellAnchor>
  <xdr:oneCellAnchor>
    <xdr:from>
      <xdr:col>9</xdr:col>
      <xdr:colOff>2367455</xdr:colOff>
      <xdr:row>17</xdr:row>
      <xdr:rowOff>5911</xdr:rowOff>
    </xdr:from>
    <xdr:ext cx="669029" cy="173766"/>
    <mc:AlternateContent xmlns:mc="http://schemas.openxmlformats.org/markup-compatibility/2006">
      <mc:Choice xmlns:a14="http://schemas.microsoft.com/office/drawing/2010/main" Requires="a14">
        <xdr:sp macro="" textlink="">
          <xdr:nvSpPr>
            <xdr:cNvPr id="20" name="TextBox 19">
              <a:extLst>
                <a:ext uri="{FF2B5EF4-FFF2-40B4-BE49-F238E27FC236}">
                  <a16:creationId xmlns:a16="http://schemas.microsoft.com/office/drawing/2014/main" id="{DCAC805B-E322-4FB4-2EF0-D90948A5116C}"/>
                </a:ext>
              </a:extLst>
            </xdr:cNvPr>
            <xdr:cNvSpPr txBox="1"/>
          </xdr:nvSpPr>
          <xdr:spPr>
            <a:xfrm>
              <a:off x="15301748" y="5188825"/>
              <a:ext cx="669029" cy="1737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Para xmlns:m="http://schemas.openxmlformats.org/officeDocument/2006/math">
                  <m:oMathParaPr>
                    <m:jc m:val="centerGroup"/>
                  </m:oMathParaPr>
                  <m:oMath xmlns:m="http://schemas.openxmlformats.org/officeDocument/2006/math">
                    <m:sSub>
                      <m:sSubPr>
                        <m:ctrlPr>
                          <a:rPr lang="en-CA" sz="1100" i="1">
                            <a:latin typeface="Cambria Math" panose="02040503050406030204" pitchFamily="18" charset="0"/>
                          </a:rPr>
                        </m:ctrlPr>
                      </m:sSubPr>
                      <m:e>
                        <m:r>
                          <m:rPr>
                            <m:sty m:val="p"/>
                          </m:rPr>
                          <a:rPr lang="en-CA" sz="1100" b="0" i="1">
                            <a:latin typeface="Cambria Math" panose="02040503050406030204" pitchFamily="18" charset="0"/>
                          </a:rPr>
                          <m:t>Ion</m:t>
                        </m:r>
                        <m:r>
                          <a:rPr lang="en-CA" sz="1100" b="0" i="1">
                            <a:latin typeface="Cambria Math" panose="02040503050406030204" pitchFamily="18" charset="0"/>
                          </a:rPr>
                          <m:t> </m:t>
                        </m:r>
                        <m:r>
                          <m:rPr>
                            <m:sty m:val="p"/>
                          </m:rPr>
                          <a:rPr lang="en-CA" sz="1100" b="0" i="1">
                            <a:latin typeface="Cambria Math" panose="02040503050406030204" pitchFamily="18" charset="0"/>
                          </a:rPr>
                          <m:t>Loss</m:t>
                        </m:r>
                      </m:e>
                      <m:sub>
                        <m:r>
                          <m:rPr>
                            <m:sty m:val="p"/>
                          </m:rPr>
                          <a:rPr lang="en-CA" sz="1100" b="0" i="1">
                            <a:latin typeface="Cambria Math" panose="02040503050406030204" pitchFamily="18" charset="0"/>
                          </a:rPr>
                          <m:t>dB</m:t>
                        </m:r>
                      </m:sub>
                    </m:sSub>
                  </m:oMath>
                </m:oMathPara>
              </a14:m>
              <a:endParaRPr lang="en-CA" sz="1100"/>
            </a:p>
          </xdr:txBody>
        </xdr:sp>
      </mc:Choice>
      <mc:Fallback>
        <xdr:sp macro="" textlink="">
          <xdr:nvSpPr>
            <xdr:cNvPr id="20" name="TextBox 19">
              <a:extLst>
                <a:ext uri="{FF2B5EF4-FFF2-40B4-BE49-F238E27FC236}">
                  <a16:creationId xmlns:a16="http://schemas.microsoft.com/office/drawing/2014/main" id="{DCAC805B-E322-4FB4-2EF0-D90948A5116C}"/>
                </a:ext>
              </a:extLst>
            </xdr:cNvPr>
            <xdr:cNvSpPr txBox="1"/>
          </xdr:nvSpPr>
          <xdr:spPr>
            <a:xfrm>
              <a:off x="15301748" y="5188825"/>
              <a:ext cx="669029" cy="1737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CA" sz="1100" i="0">
                  <a:latin typeface="Cambria Math" panose="02040503050406030204" pitchFamily="18" charset="0"/>
                </a:rPr>
                <a:t>〖</a:t>
              </a:r>
              <a:r>
                <a:rPr lang="en-CA" sz="1100" b="0" i="0">
                  <a:latin typeface="Cambria Math" panose="02040503050406030204" pitchFamily="18" charset="0"/>
                </a:rPr>
                <a:t>Ion Loss〗_dB</a:t>
              </a:r>
              <a:endParaRPr lang="en-CA" sz="1100"/>
            </a:p>
          </xdr:txBody>
        </xdr:sp>
      </mc:Fallback>
    </mc:AlternateContent>
    <xdr:clientData/>
  </xdr:oneCellAnchor>
  <xdr:oneCellAnchor>
    <xdr:from>
      <xdr:col>9</xdr:col>
      <xdr:colOff>1644869</xdr:colOff>
      <xdr:row>20</xdr:row>
      <xdr:rowOff>91308</xdr:rowOff>
    </xdr:from>
    <xdr:ext cx="2045240" cy="224549"/>
    <mc:AlternateContent xmlns:mc="http://schemas.openxmlformats.org/markup-compatibility/2006">
      <mc:Choice xmlns:a14="http://schemas.microsoft.com/office/drawing/2010/main" Requires="a14">
        <xdr:sp macro="" textlink="">
          <xdr:nvSpPr>
            <xdr:cNvPr id="21" name="TextBox 20">
              <a:extLst>
                <a:ext uri="{FF2B5EF4-FFF2-40B4-BE49-F238E27FC236}">
                  <a16:creationId xmlns:a16="http://schemas.microsoft.com/office/drawing/2014/main" id="{4C130B69-783F-2E5F-C4B3-A02113F5F07F}"/>
                </a:ext>
              </a:extLst>
            </xdr:cNvPr>
            <xdr:cNvSpPr txBox="1"/>
          </xdr:nvSpPr>
          <xdr:spPr>
            <a:xfrm>
              <a:off x="14579162" y="6423791"/>
              <a:ext cx="2045240" cy="2245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Para xmlns:m="http://schemas.openxmlformats.org/officeDocument/2006/math">
                  <m:oMathParaPr>
                    <m:jc m:val="centerGroup"/>
                  </m:oMathParaPr>
                  <m:oMath xmlns:m="http://schemas.openxmlformats.org/officeDocument/2006/math">
                    <m:r>
                      <a:rPr lang="en-CA" sz="1100" b="0" i="1">
                        <a:latin typeface="Cambria Math" panose="02040503050406030204" pitchFamily="18" charset="0"/>
                      </a:rPr>
                      <m:t>  </m:t>
                    </m:r>
                    <m:sSub>
                      <m:sSubPr>
                        <m:ctrlPr>
                          <a:rPr lang="en-CA" sz="1100" b="0" i="1">
                            <a:latin typeface="Cambria Math" panose="02040503050406030204" pitchFamily="18" charset="0"/>
                          </a:rPr>
                        </m:ctrlPr>
                      </m:sSubPr>
                      <m:e>
                        <m:r>
                          <m:rPr>
                            <m:sty m:val="p"/>
                          </m:rPr>
                          <a:rPr lang="en-CA" sz="1100" b="0" i="1">
                            <a:latin typeface="Cambria Math" panose="02040503050406030204" pitchFamily="18" charset="0"/>
                          </a:rPr>
                          <m:t>Link</m:t>
                        </m:r>
                        <m:r>
                          <a:rPr lang="en-CA" sz="1100" b="0" i="1">
                            <a:latin typeface="Cambria Math" panose="02040503050406030204" pitchFamily="18" charset="0"/>
                          </a:rPr>
                          <m:t> </m:t>
                        </m:r>
                        <m:r>
                          <m:rPr>
                            <m:sty m:val="p"/>
                          </m:rPr>
                          <a:rPr lang="en-CA" sz="1100" b="0" i="1">
                            <a:latin typeface="Cambria Math" panose="02040503050406030204" pitchFamily="18" charset="0"/>
                          </a:rPr>
                          <m:t>Margin</m:t>
                        </m:r>
                        <m:r>
                          <a:rPr lang="en-CA" sz="1100" b="0" i="1">
                            <a:latin typeface="Cambria Math" panose="02040503050406030204" pitchFamily="18" charset="0"/>
                          </a:rPr>
                          <m:t> </m:t>
                        </m:r>
                      </m:e>
                      <m:sub>
                        <m:r>
                          <m:rPr>
                            <m:sty m:val="p"/>
                          </m:rPr>
                          <a:rPr lang="en-CA" sz="1100" b="0" i="1">
                            <a:latin typeface="Cambria Math" panose="02040503050406030204" pitchFamily="18" charset="0"/>
                          </a:rPr>
                          <m:t>dB</m:t>
                        </m:r>
                      </m:sub>
                    </m:sSub>
                    <m:r>
                      <a:rPr lang="en-CA" sz="1100" b="0" i="1">
                        <a:latin typeface="Cambria Math" panose="02040503050406030204" pitchFamily="18" charset="0"/>
                      </a:rPr>
                      <m:t> = </m:t>
                    </m:r>
                    <m:f>
                      <m:fPr>
                        <m:type m:val="skw"/>
                        <m:ctrlPr>
                          <a:rPr lang="en-CA" sz="1100" i="1">
                            <a:latin typeface="Cambria Math" panose="02040503050406030204" pitchFamily="18" charset="0"/>
                          </a:rPr>
                        </m:ctrlPr>
                      </m:fPr>
                      <m:num>
                        <m:r>
                          <m:rPr>
                            <m:sty m:val="p"/>
                          </m:rPr>
                          <a:rPr lang="en-CA" sz="1100" b="0" i="1">
                            <a:latin typeface="Cambria Math" panose="02040503050406030204" pitchFamily="18" charset="0"/>
                          </a:rPr>
                          <m:t>Eb</m:t>
                        </m:r>
                      </m:num>
                      <m:den>
                        <m:r>
                          <m:rPr>
                            <m:sty m:val="p"/>
                          </m:rPr>
                          <a:rPr lang="en-CA" sz="1100" b="0" i="1">
                            <a:latin typeface="Cambria Math" panose="02040503050406030204" pitchFamily="18" charset="0"/>
                          </a:rPr>
                          <m:t>No</m:t>
                        </m:r>
                      </m:den>
                    </m:f>
                    <m:r>
                      <a:rPr lang="en-CA" sz="1100" b="0" i="1">
                        <a:latin typeface="Cambria Math" panose="02040503050406030204" pitchFamily="18" charset="0"/>
                      </a:rPr>
                      <m:t> - 12.6 </m:t>
                    </m:r>
                  </m:oMath>
                </m:oMathPara>
              </a14:m>
              <a:endParaRPr lang="en-CA" sz="1100"/>
            </a:p>
          </xdr:txBody>
        </xdr:sp>
      </mc:Choice>
      <mc:Fallback>
        <xdr:sp macro="" textlink="">
          <xdr:nvSpPr>
            <xdr:cNvPr id="21" name="TextBox 20">
              <a:extLst>
                <a:ext uri="{FF2B5EF4-FFF2-40B4-BE49-F238E27FC236}">
                  <a16:creationId xmlns:a16="http://schemas.microsoft.com/office/drawing/2014/main" id="{4C130B69-783F-2E5F-C4B3-A02113F5F07F}"/>
                </a:ext>
              </a:extLst>
            </xdr:cNvPr>
            <xdr:cNvSpPr txBox="1"/>
          </xdr:nvSpPr>
          <xdr:spPr>
            <a:xfrm>
              <a:off x="14579162" y="6423791"/>
              <a:ext cx="2045240" cy="2245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CA" sz="1100" b="0" i="0">
                  <a:latin typeface="Cambria Math" panose="02040503050406030204" pitchFamily="18" charset="0"/>
                </a:rPr>
                <a:t>  〖Link Margin 〗_dB  =  Eb⁄No  - 12.6 </a:t>
              </a:r>
              <a:endParaRPr lang="en-CA" sz="1100"/>
            </a:p>
          </xdr:txBody>
        </xdr:sp>
      </mc:Fallback>
    </mc:AlternateContent>
    <xdr:clientData/>
  </xdr:oneCellAnchor>
  <xdr:oneCellAnchor>
    <xdr:from>
      <xdr:col>13</xdr:col>
      <xdr:colOff>1226682</xdr:colOff>
      <xdr:row>15</xdr:row>
      <xdr:rowOff>63976</xdr:rowOff>
    </xdr:from>
    <xdr:ext cx="3910751" cy="296556"/>
    <mc:AlternateContent xmlns:mc="http://schemas.openxmlformats.org/markup-compatibility/2006">
      <mc:Choice xmlns:a14="http://schemas.microsoft.com/office/drawing/2010/main" Requires="a14">
        <xdr:sp macro="" textlink="">
          <xdr:nvSpPr>
            <xdr:cNvPr id="22" name="TextBox 21">
              <a:extLst>
                <a:ext uri="{FF2B5EF4-FFF2-40B4-BE49-F238E27FC236}">
                  <a16:creationId xmlns:a16="http://schemas.microsoft.com/office/drawing/2014/main" id="{FB21F99E-8058-4BA6-9D46-E85FF4251158}"/>
                </a:ext>
              </a:extLst>
            </xdr:cNvPr>
            <xdr:cNvSpPr txBox="1"/>
          </xdr:nvSpPr>
          <xdr:spPr>
            <a:xfrm>
              <a:off x="24186073" y="4677389"/>
              <a:ext cx="3910751" cy="2965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Para xmlns:m="http://schemas.openxmlformats.org/officeDocument/2006/math">
                  <m:oMathParaPr>
                    <m:jc m:val="centerGroup"/>
                  </m:oMathParaPr>
                  <m:oMath xmlns:m="http://schemas.openxmlformats.org/officeDocument/2006/math">
                    <m:sSub>
                      <m:sSubPr>
                        <m:ctrlPr>
                          <a:rPr lang="en-CA" sz="1100" i="1">
                            <a:latin typeface="Cambria Math" panose="02040503050406030204" pitchFamily="18" charset="0"/>
                          </a:rPr>
                        </m:ctrlPr>
                      </m:sSubPr>
                      <m:e>
                        <m:f>
                          <m:fPr>
                            <m:type m:val="skw"/>
                            <m:ctrlPr>
                              <a:rPr lang="en-CA" sz="1100" i="1">
                                <a:latin typeface="Cambria Math" panose="02040503050406030204" pitchFamily="18" charset="0"/>
                              </a:rPr>
                            </m:ctrlPr>
                          </m:fPr>
                          <m:num>
                            <m:r>
                              <m:rPr>
                                <m:sty m:val="p"/>
                              </m:rPr>
                              <a:rPr lang="en-CA" sz="1100" b="0" i="1">
                                <a:latin typeface="Cambria Math" panose="02040503050406030204" pitchFamily="18" charset="0"/>
                              </a:rPr>
                              <m:t>G</m:t>
                            </m:r>
                          </m:num>
                          <m:den>
                            <m:r>
                              <m:rPr>
                                <m:sty m:val="p"/>
                              </m:rPr>
                              <a:rPr lang="en-CA" sz="1100" b="0" i="1">
                                <a:latin typeface="Cambria Math" panose="02040503050406030204" pitchFamily="18" charset="0"/>
                              </a:rPr>
                              <m:t>T</m:t>
                            </m:r>
                            <m:r>
                              <a:rPr lang="en-CA" sz="1100" b="0" i="1">
                                <a:latin typeface="Cambria Math" panose="02040503050406030204" pitchFamily="18" charset="0"/>
                              </a:rPr>
                              <m:t> </m:t>
                            </m:r>
                          </m:den>
                        </m:f>
                      </m:e>
                      <m:sub>
                        <m:f>
                          <m:fPr>
                            <m:ctrlPr>
                              <a:rPr lang="en-CA" sz="1100" i="1">
                                <a:latin typeface="Cambria Math" panose="02040503050406030204" pitchFamily="18" charset="0"/>
                              </a:rPr>
                            </m:ctrlPr>
                          </m:fPr>
                          <m:num>
                            <m:r>
                              <m:rPr>
                                <m:sty m:val="p"/>
                              </m:rPr>
                              <a:rPr lang="en-CA" sz="1100" b="0" i="1">
                                <a:latin typeface="Cambria Math" panose="02040503050406030204" pitchFamily="18" charset="0"/>
                              </a:rPr>
                              <m:t>dB</m:t>
                            </m:r>
                          </m:num>
                          <m:den>
                            <m:r>
                              <m:rPr>
                                <m:sty m:val="p"/>
                              </m:rPr>
                              <a:rPr lang="en-CA" sz="1100" b="0" i="1">
                                <a:latin typeface="Cambria Math" panose="02040503050406030204" pitchFamily="18" charset="0"/>
                              </a:rPr>
                              <m:t>k</m:t>
                            </m:r>
                          </m:den>
                        </m:f>
                      </m:sub>
                    </m:sSub>
                    <m:r>
                      <a:rPr lang="en-CA" sz="1100" b="0" i="1">
                        <a:latin typeface="Cambria Math" panose="02040503050406030204" pitchFamily="18" charset="0"/>
                      </a:rPr>
                      <m:t> = </m:t>
                    </m:r>
                    <m:sSub>
                      <m:sSubPr>
                        <m:ctrlPr>
                          <a:rPr lang="en-CA" sz="1100" b="0" i="1">
                            <a:latin typeface="Cambria Math" panose="02040503050406030204" pitchFamily="18" charset="0"/>
                          </a:rPr>
                        </m:ctrlPr>
                      </m:sSubPr>
                      <m:e>
                        <m:r>
                          <m:rPr>
                            <m:sty m:val="p"/>
                          </m:rPr>
                          <a:rPr lang="en-CA" sz="1100" b="0" i="1">
                            <a:latin typeface="Cambria Math" panose="02040503050406030204" pitchFamily="18" charset="0"/>
                          </a:rPr>
                          <m:t>Antenna</m:t>
                        </m:r>
                        <m:r>
                          <a:rPr lang="en-CA" sz="1100" b="0" i="1">
                            <a:latin typeface="Cambria Math" panose="02040503050406030204" pitchFamily="18" charset="0"/>
                          </a:rPr>
                          <m:t> </m:t>
                        </m:r>
                        <m:r>
                          <m:rPr>
                            <m:sty m:val="p"/>
                          </m:rPr>
                          <a:rPr lang="en-CA" sz="1100" b="0" i="1">
                            <a:latin typeface="Cambria Math" panose="02040503050406030204" pitchFamily="18" charset="0"/>
                          </a:rPr>
                          <m:t>Gain</m:t>
                        </m:r>
                      </m:e>
                      <m:sub>
                        <m:r>
                          <a:rPr lang="en-CA" sz="1100" b="0" i="1">
                            <a:latin typeface="Cambria Math" panose="02040503050406030204" pitchFamily="18" charset="0"/>
                          </a:rPr>
                          <m:t> </m:t>
                        </m:r>
                        <m:r>
                          <m:rPr>
                            <m:sty m:val="p"/>
                          </m:rPr>
                          <a:rPr lang="en-CA" sz="1100" b="0" i="1">
                            <a:latin typeface="Cambria Math" panose="02040503050406030204" pitchFamily="18" charset="0"/>
                          </a:rPr>
                          <m:t>On</m:t>
                        </m:r>
                        <m:r>
                          <a:rPr lang="en-CA" sz="1100" b="0" i="1">
                            <a:latin typeface="Cambria Math" panose="02040503050406030204" pitchFamily="18" charset="0"/>
                          </a:rPr>
                          <m:t> </m:t>
                        </m:r>
                        <m:r>
                          <m:rPr>
                            <m:sty m:val="p"/>
                          </m:rPr>
                          <a:rPr lang="en-CA" sz="1100" b="0" i="1">
                            <a:latin typeface="Cambria Math" panose="02040503050406030204" pitchFamily="18" charset="0"/>
                          </a:rPr>
                          <m:t>Board</m:t>
                        </m:r>
                      </m:sub>
                    </m:sSub>
                    <m:r>
                      <a:rPr lang="en-CA" sz="1100" b="0" i="1">
                        <a:latin typeface="Cambria Math" panose="02040503050406030204" pitchFamily="18" charset="0"/>
                      </a:rPr>
                      <m:t> - 10 * </m:t>
                    </m:r>
                    <m:func>
                      <m:funcPr>
                        <m:ctrlPr>
                          <a:rPr lang="en-CA" sz="1100" b="0" i="1">
                            <a:latin typeface="Cambria Math" panose="02040503050406030204" pitchFamily="18" charset="0"/>
                          </a:rPr>
                        </m:ctrlPr>
                      </m:funcPr>
                      <m:fName>
                        <m:sSub>
                          <m:sSubPr>
                            <m:ctrlPr>
                              <a:rPr lang="en-CA" sz="1100" b="0" i="1">
                                <a:latin typeface="Cambria Math" panose="02040503050406030204" pitchFamily="18" charset="0"/>
                              </a:rPr>
                            </m:ctrlPr>
                          </m:sSubPr>
                          <m:e>
                            <m:r>
                              <m:rPr>
                                <m:sty m:val="p"/>
                              </m:rPr>
                              <a:rPr lang="en-CA" sz="1100" b="0" i="0">
                                <a:latin typeface="Cambria Math" panose="02040503050406030204" pitchFamily="18" charset="0"/>
                              </a:rPr>
                              <m:t>log</m:t>
                            </m:r>
                          </m:e>
                          <m:sub>
                            <m:r>
                              <a:rPr lang="en-CA" sz="1100" b="0" i="1">
                                <a:latin typeface="Cambria Math" panose="02040503050406030204" pitchFamily="18" charset="0"/>
                              </a:rPr>
                              <m:t>10</m:t>
                            </m:r>
                          </m:sub>
                        </m:sSub>
                      </m:fName>
                      <m:e>
                        <m:d>
                          <m:dPr>
                            <m:ctrlPr>
                              <a:rPr lang="en-CA" sz="1100" b="0" i="1">
                                <a:latin typeface="Cambria Math" panose="02040503050406030204" pitchFamily="18" charset="0"/>
                              </a:rPr>
                            </m:ctrlPr>
                          </m:dPr>
                          <m:e>
                            <m:sSub>
                              <m:sSubPr>
                                <m:ctrlPr>
                                  <a:rPr lang="en-CA" sz="1100" b="0" i="1">
                                    <a:latin typeface="Cambria Math" panose="02040503050406030204" pitchFamily="18" charset="0"/>
                                  </a:rPr>
                                </m:ctrlPr>
                              </m:sSubPr>
                              <m:e>
                                <m:r>
                                  <m:rPr>
                                    <m:sty m:val="p"/>
                                  </m:rPr>
                                  <a:rPr lang="en-CA" sz="1100" b="0" i="1">
                                    <a:latin typeface="Cambria Math" panose="02040503050406030204" pitchFamily="18" charset="0"/>
                                  </a:rPr>
                                  <m:t>T</m:t>
                                </m:r>
                              </m:e>
                              <m:sub>
                                <m:sSub>
                                  <m:sSubPr>
                                    <m:ctrlPr>
                                      <a:rPr lang="en-CA" sz="1100" b="0" i="1">
                                        <a:latin typeface="Cambria Math" panose="02040503050406030204" pitchFamily="18" charset="0"/>
                                      </a:rPr>
                                    </m:ctrlPr>
                                  </m:sSubPr>
                                  <m:e>
                                    <m:d>
                                      <m:dPr>
                                        <m:ctrlPr>
                                          <a:rPr lang="en-CA" sz="1100" b="0" i="1">
                                            <a:latin typeface="Cambria Math" panose="02040503050406030204" pitchFamily="18" charset="0"/>
                                          </a:rPr>
                                        </m:ctrlPr>
                                      </m:dPr>
                                      <m:e>
                                        <m:r>
                                          <m:rPr>
                                            <m:sty m:val="p"/>
                                          </m:rPr>
                                          <a:rPr lang="en-CA" sz="1100" b="0" i="1">
                                            <a:latin typeface="Cambria Math" panose="02040503050406030204" pitchFamily="18" charset="0"/>
                                          </a:rPr>
                                          <m:t>SYS</m:t>
                                        </m:r>
                                      </m:e>
                                    </m:d>
                                  </m:e>
                                  <m:sub>
                                    <m:r>
                                      <m:rPr>
                                        <m:sty m:val="p"/>
                                      </m:rPr>
                                      <a:rPr lang="en-CA" sz="1100" b="0" i="1">
                                        <a:latin typeface="Cambria Math" panose="02040503050406030204" pitchFamily="18" charset="0"/>
                                      </a:rPr>
                                      <m:t>K</m:t>
                                    </m:r>
                                  </m:sub>
                                </m:sSub>
                              </m:sub>
                            </m:sSub>
                            <m:r>
                              <a:rPr lang="en-CA" sz="1100" b="0" i="1">
                                <a:latin typeface="Cambria Math" panose="02040503050406030204" pitchFamily="18" charset="0"/>
                              </a:rPr>
                              <m:t> + </m:t>
                            </m:r>
                            <m:sSub>
                              <m:sSubPr>
                                <m:ctrlPr>
                                  <a:rPr lang="en-CA" sz="1100" b="0" i="1">
                                    <a:latin typeface="Cambria Math" panose="02040503050406030204" pitchFamily="18" charset="0"/>
                                  </a:rPr>
                                </m:ctrlPr>
                              </m:sSubPr>
                              <m:e>
                                <m:r>
                                  <m:rPr>
                                    <m:sty m:val="p"/>
                                  </m:rPr>
                                  <a:rPr lang="en-CA" sz="1100" b="0" i="1">
                                    <a:latin typeface="Cambria Math" panose="02040503050406030204" pitchFamily="18" charset="0"/>
                                  </a:rPr>
                                  <m:t>T</m:t>
                                </m:r>
                              </m:e>
                              <m:sub>
                                <m:sSub>
                                  <m:sSubPr>
                                    <m:ctrlPr>
                                      <a:rPr lang="en-CA" sz="1100" b="0" i="1">
                                        <a:latin typeface="Cambria Math" panose="02040503050406030204" pitchFamily="18" charset="0"/>
                                      </a:rPr>
                                    </m:ctrlPr>
                                  </m:sSubPr>
                                  <m:e>
                                    <m:d>
                                      <m:dPr>
                                        <m:ctrlPr>
                                          <a:rPr lang="en-CA" sz="1100" b="0" i="1">
                                            <a:latin typeface="Cambria Math" panose="02040503050406030204" pitchFamily="18" charset="0"/>
                                          </a:rPr>
                                        </m:ctrlPr>
                                      </m:dPr>
                                      <m:e>
                                        <m:r>
                                          <m:rPr>
                                            <m:sty m:val="p"/>
                                          </m:rPr>
                                          <a:rPr lang="en-CA" sz="1100" b="0" i="1">
                                            <a:latin typeface="Cambria Math" panose="02040503050406030204" pitchFamily="18" charset="0"/>
                                          </a:rPr>
                                          <m:t>ANT</m:t>
                                        </m:r>
                                      </m:e>
                                    </m:d>
                                  </m:e>
                                  <m:sub>
                                    <m:r>
                                      <m:rPr>
                                        <m:sty m:val="p"/>
                                      </m:rPr>
                                      <a:rPr lang="en-CA" sz="1100" b="0" i="1">
                                        <a:latin typeface="Cambria Math" panose="02040503050406030204" pitchFamily="18" charset="0"/>
                                      </a:rPr>
                                      <m:t>K</m:t>
                                    </m:r>
                                  </m:sub>
                                </m:sSub>
                              </m:sub>
                            </m:sSub>
                          </m:e>
                        </m:d>
                      </m:e>
                    </m:func>
                  </m:oMath>
                </m:oMathPara>
              </a14:m>
              <a:endParaRPr lang="en-CA" sz="1100"/>
            </a:p>
          </xdr:txBody>
        </xdr:sp>
      </mc:Choice>
      <mc:Fallback>
        <xdr:sp macro="" textlink="">
          <xdr:nvSpPr>
            <xdr:cNvPr id="22" name="TextBox 21">
              <a:extLst>
                <a:ext uri="{FF2B5EF4-FFF2-40B4-BE49-F238E27FC236}">
                  <a16:creationId xmlns:a16="http://schemas.microsoft.com/office/drawing/2014/main" id="{FB21F99E-8058-4BA6-9D46-E85FF4251158}"/>
                </a:ext>
              </a:extLst>
            </xdr:cNvPr>
            <xdr:cNvSpPr txBox="1"/>
          </xdr:nvSpPr>
          <xdr:spPr>
            <a:xfrm>
              <a:off x="24186073" y="4677389"/>
              <a:ext cx="3910751" cy="2965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CA" sz="1100" i="0">
                  <a:latin typeface="Cambria Math" panose="02040503050406030204" pitchFamily="18" charset="0"/>
                </a:rPr>
                <a:t>〖</a:t>
              </a:r>
              <a:r>
                <a:rPr lang="en-CA" sz="1100" b="0" i="0">
                  <a:latin typeface="Cambria Math" panose="02040503050406030204" pitchFamily="18" charset="0"/>
                </a:rPr>
                <a:t>G⁄(T )〗_(dB/k)  = 〖Antenna Gain〗_( On Board)  - 10 *  log_10⁡(T_((SYS)_K )  + T_((ANT)_K ) )</a:t>
              </a:r>
              <a:endParaRPr lang="en-CA" sz="1100"/>
            </a:p>
          </xdr:txBody>
        </xdr:sp>
      </mc:Fallback>
    </mc:AlternateContent>
    <xdr:clientData/>
  </xdr:oneCellAnchor>
  <xdr:oneCellAnchor>
    <xdr:from>
      <xdr:col>13</xdr:col>
      <xdr:colOff>115956</xdr:colOff>
      <xdr:row>4</xdr:row>
      <xdr:rowOff>91109</xdr:rowOff>
    </xdr:from>
    <xdr:ext cx="6128024" cy="173766"/>
    <mc:AlternateContent xmlns:mc="http://schemas.openxmlformats.org/markup-compatibility/2006">
      <mc:Choice xmlns:a14="http://schemas.microsoft.com/office/drawing/2010/main" Requires="a14">
        <xdr:sp macro="" textlink="">
          <xdr:nvSpPr>
            <xdr:cNvPr id="23" name="TextBox 22">
              <a:extLst>
                <a:ext uri="{FF2B5EF4-FFF2-40B4-BE49-F238E27FC236}">
                  <a16:creationId xmlns:a16="http://schemas.microsoft.com/office/drawing/2014/main" id="{F6FF7F07-0AF7-464C-B411-44DB89B10330}"/>
                </a:ext>
              </a:extLst>
            </xdr:cNvPr>
            <xdr:cNvSpPr txBox="1"/>
          </xdr:nvSpPr>
          <xdr:spPr>
            <a:xfrm>
              <a:off x="23075347" y="1250674"/>
              <a:ext cx="6128024" cy="1737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Para xmlns:m="http://schemas.openxmlformats.org/officeDocument/2006/math">
                  <m:oMathParaPr>
                    <m:jc m:val="centerGroup"/>
                  </m:oMathParaPr>
                  <m:oMath xmlns:m="http://schemas.openxmlformats.org/officeDocument/2006/math">
                    <m:sSub>
                      <m:sSubPr>
                        <m:ctrlPr>
                          <a:rPr lang="en-CA" sz="1100" b="0" i="1">
                            <a:latin typeface="Cambria Math" panose="02040503050406030204" pitchFamily="18" charset="0"/>
                          </a:rPr>
                        </m:ctrlPr>
                      </m:sSubPr>
                      <m:e>
                        <m:r>
                          <m:rPr>
                            <m:sty m:val="p"/>
                          </m:rPr>
                          <a:rPr lang="en-CA" sz="1100" b="0" i="1">
                            <a:latin typeface="Cambria Math" panose="02040503050406030204" pitchFamily="18" charset="0"/>
                          </a:rPr>
                          <m:t>EIRP</m:t>
                        </m:r>
                      </m:e>
                      <m:sub>
                        <m:r>
                          <a:rPr lang="en-CA" sz="1100" b="0" i="1">
                            <a:latin typeface="Cambria Math" panose="02040503050406030204" pitchFamily="18" charset="0"/>
                          </a:rPr>
                          <m:t> </m:t>
                        </m:r>
                        <m:r>
                          <m:rPr>
                            <m:sty m:val="p"/>
                          </m:rPr>
                          <a:rPr lang="en-CA" sz="1100" b="0" i="1">
                            <a:latin typeface="Cambria Math" panose="02040503050406030204" pitchFamily="18" charset="0"/>
                          </a:rPr>
                          <m:t>db</m:t>
                        </m:r>
                      </m:sub>
                    </m:sSub>
                    <m:r>
                      <a:rPr lang="en-CA" sz="1100" b="0" i="1">
                        <a:latin typeface="Cambria Math" panose="02040503050406030204" pitchFamily="18" charset="0"/>
                      </a:rPr>
                      <m:t> = 10*</m:t>
                    </m:r>
                    <m:func>
                      <m:funcPr>
                        <m:ctrlPr>
                          <a:rPr lang="en-CA" sz="1100" b="0" i="1">
                            <a:latin typeface="Cambria Math" panose="02040503050406030204" pitchFamily="18" charset="0"/>
                          </a:rPr>
                        </m:ctrlPr>
                      </m:funcPr>
                      <m:fName>
                        <m:sSub>
                          <m:sSubPr>
                            <m:ctrlPr>
                              <a:rPr lang="en-CA" sz="1100" b="0" i="1">
                                <a:latin typeface="Cambria Math" panose="02040503050406030204" pitchFamily="18" charset="0"/>
                              </a:rPr>
                            </m:ctrlPr>
                          </m:sSubPr>
                          <m:e>
                            <m:r>
                              <m:rPr>
                                <m:sty m:val="p"/>
                              </m:rPr>
                              <a:rPr lang="en-CA" sz="1100" b="0" i="0">
                                <a:latin typeface="Cambria Math" panose="02040503050406030204" pitchFamily="18" charset="0"/>
                              </a:rPr>
                              <m:t>log</m:t>
                            </m:r>
                          </m:e>
                          <m:sub>
                            <m:r>
                              <a:rPr lang="en-CA" sz="1100" b="0" i="1">
                                <a:latin typeface="Cambria Math" panose="02040503050406030204" pitchFamily="18" charset="0"/>
                              </a:rPr>
                              <m:t>10</m:t>
                            </m:r>
                          </m:sub>
                        </m:sSub>
                      </m:fName>
                      <m:e>
                        <m:r>
                          <a:rPr lang="en-CA" sz="1100" b="0" i="1">
                            <a:latin typeface="Cambria Math" panose="02040503050406030204" pitchFamily="18" charset="0"/>
                          </a:rPr>
                          <m:t>(</m:t>
                        </m:r>
                        <m:sSub>
                          <m:sSubPr>
                            <m:ctrlPr>
                              <a:rPr lang="en-CA" sz="1100" b="0" i="1">
                                <a:solidFill>
                                  <a:schemeClr val="tx1"/>
                                </a:solidFill>
                                <a:effectLst/>
                                <a:latin typeface="+mn-lt"/>
                                <a:ea typeface="+mn-ea"/>
                                <a:cs typeface="+mn-cs"/>
                              </a:rPr>
                            </m:ctrlPr>
                          </m:sSubPr>
                          <m:e>
                            <m:r>
                              <m:rPr>
                                <m:sty m:val="p"/>
                              </m:rPr>
                              <a:rPr lang="en-CA" sz="1100" b="0" i="1">
                                <a:solidFill>
                                  <a:schemeClr val="tx1"/>
                                </a:solidFill>
                                <a:effectLst/>
                                <a:latin typeface="+mn-lt"/>
                                <a:ea typeface="+mn-ea"/>
                                <a:cs typeface="+mn-cs"/>
                              </a:rPr>
                              <m:t>Power</m:t>
                            </m:r>
                            <m:r>
                              <a:rPr lang="en-CA" sz="1100" b="0" i="1">
                                <a:solidFill>
                                  <a:schemeClr val="tx1"/>
                                </a:solidFill>
                                <a:effectLst/>
                                <a:latin typeface="Cambria Math" panose="02040503050406030204" pitchFamily="18" charset="0"/>
                                <a:ea typeface="+mn-ea"/>
                                <a:cs typeface="+mn-cs"/>
                              </a:rPr>
                              <m:t> </m:t>
                            </m:r>
                          </m:e>
                          <m:sub>
                            <m:r>
                              <m:rPr>
                                <m:sty m:val="p"/>
                              </m:rPr>
                              <a:rPr lang="en-CA" sz="1100" b="0" i="1">
                                <a:solidFill>
                                  <a:schemeClr val="tx1"/>
                                </a:solidFill>
                                <a:effectLst/>
                                <a:latin typeface="Cambria Math" panose="02040503050406030204" pitchFamily="18" charset="0"/>
                                <a:ea typeface="+mn-ea"/>
                                <a:cs typeface="+mn-cs"/>
                              </a:rPr>
                              <m:t>Ground</m:t>
                            </m:r>
                            <m:r>
                              <a:rPr lang="en-CA" sz="1100" b="0" i="1">
                                <a:solidFill>
                                  <a:schemeClr val="tx1"/>
                                </a:solidFill>
                                <a:effectLst/>
                                <a:latin typeface="Cambria Math" panose="02040503050406030204" pitchFamily="18" charset="0"/>
                                <a:ea typeface="+mn-ea"/>
                                <a:cs typeface="+mn-cs"/>
                              </a:rPr>
                              <m:t> </m:t>
                            </m:r>
                            <m:r>
                              <m:rPr>
                                <m:sty m:val="p"/>
                              </m:rPr>
                              <a:rPr lang="en-CA" sz="1100" b="0" i="1">
                                <a:solidFill>
                                  <a:schemeClr val="tx1"/>
                                </a:solidFill>
                                <a:effectLst/>
                                <a:latin typeface="Cambria Math" panose="02040503050406030204" pitchFamily="18" charset="0"/>
                                <a:ea typeface="+mn-ea"/>
                                <a:cs typeface="+mn-cs"/>
                              </a:rPr>
                              <m:t>Station</m:t>
                            </m:r>
                          </m:sub>
                        </m:sSub>
                        <m:r>
                          <a:rPr lang="en-CA" sz="1100" b="0" i="1">
                            <a:solidFill>
                              <a:schemeClr val="tx1"/>
                            </a:solidFill>
                            <a:effectLst/>
                            <a:latin typeface="+mn-lt"/>
                            <a:ea typeface="+mn-ea"/>
                            <a:cs typeface="+mn-cs"/>
                          </a:rPr>
                          <m:t>) </m:t>
                        </m:r>
                      </m:e>
                    </m:func>
                    <m:r>
                      <a:rPr lang="en-CA" sz="1100" b="0" i="1">
                        <a:solidFill>
                          <a:schemeClr val="tx1"/>
                        </a:solidFill>
                        <a:effectLst/>
                        <a:latin typeface="+mn-lt"/>
                        <a:ea typeface="+mn-ea"/>
                        <a:cs typeface="+mn-cs"/>
                      </a:rPr>
                      <m:t>+ </m:t>
                    </m:r>
                    <m:sSub>
                      <m:sSubPr>
                        <m:ctrlPr>
                          <a:rPr lang="en-CA" sz="1100" b="0" i="1">
                            <a:solidFill>
                              <a:schemeClr val="tx1"/>
                            </a:solidFill>
                            <a:effectLst/>
                            <a:latin typeface="+mn-lt"/>
                            <a:ea typeface="+mn-ea"/>
                            <a:cs typeface="+mn-cs"/>
                          </a:rPr>
                        </m:ctrlPr>
                      </m:sSubPr>
                      <m:e>
                        <m:r>
                          <m:rPr>
                            <m:sty m:val="p"/>
                          </m:rPr>
                          <a:rPr lang="en-CA" sz="1100" b="0" i="1">
                            <a:solidFill>
                              <a:schemeClr val="tx1"/>
                            </a:solidFill>
                            <a:effectLst/>
                            <a:latin typeface="+mn-lt"/>
                            <a:ea typeface="+mn-ea"/>
                            <a:cs typeface="+mn-cs"/>
                          </a:rPr>
                          <m:t>Antenna</m:t>
                        </m:r>
                        <m:r>
                          <a:rPr lang="en-CA" sz="1100" b="0" i="1">
                            <a:solidFill>
                              <a:schemeClr val="tx1"/>
                            </a:solidFill>
                            <a:effectLst/>
                            <a:latin typeface="+mn-lt"/>
                            <a:ea typeface="+mn-ea"/>
                            <a:cs typeface="+mn-cs"/>
                          </a:rPr>
                          <m:t> </m:t>
                        </m:r>
                        <m:r>
                          <m:rPr>
                            <m:sty m:val="p"/>
                          </m:rPr>
                          <a:rPr lang="en-CA" sz="1100" b="0" i="1">
                            <a:solidFill>
                              <a:schemeClr val="tx1"/>
                            </a:solidFill>
                            <a:effectLst/>
                            <a:latin typeface="+mn-lt"/>
                            <a:ea typeface="+mn-ea"/>
                            <a:cs typeface="+mn-cs"/>
                          </a:rPr>
                          <m:t>Gain</m:t>
                        </m:r>
                      </m:e>
                      <m:sub>
                        <m:r>
                          <a:rPr lang="en-CA" sz="1100" b="0" i="1">
                            <a:solidFill>
                              <a:schemeClr val="tx1"/>
                            </a:solidFill>
                            <a:effectLst/>
                            <a:latin typeface="Cambria Math" panose="02040503050406030204" pitchFamily="18" charset="0"/>
                            <a:ea typeface="+mn-ea"/>
                            <a:cs typeface="+mn-cs"/>
                          </a:rPr>
                          <m:t> </m:t>
                        </m:r>
                        <m:r>
                          <m:rPr>
                            <m:sty m:val="p"/>
                          </m:rPr>
                          <a:rPr lang="en-CA" sz="1100" b="0" i="1">
                            <a:solidFill>
                              <a:schemeClr val="tx1"/>
                            </a:solidFill>
                            <a:effectLst/>
                            <a:latin typeface="Cambria Math" panose="02040503050406030204" pitchFamily="18" charset="0"/>
                            <a:ea typeface="+mn-ea"/>
                            <a:cs typeface="+mn-cs"/>
                          </a:rPr>
                          <m:t>Ground</m:t>
                        </m:r>
                        <m:r>
                          <a:rPr lang="en-CA" sz="1100" b="0" i="1">
                            <a:solidFill>
                              <a:schemeClr val="tx1"/>
                            </a:solidFill>
                            <a:effectLst/>
                            <a:latin typeface="Cambria Math" panose="02040503050406030204" pitchFamily="18" charset="0"/>
                            <a:ea typeface="+mn-ea"/>
                            <a:cs typeface="+mn-cs"/>
                          </a:rPr>
                          <m:t> </m:t>
                        </m:r>
                        <m:r>
                          <m:rPr>
                            <m:sty m:val="p"/>
                          </m:rPr>
                          <a:rPr lang="en-CA" sz="1100" b="0" i="1">
                            <a:solidFill>
                              <a:schemeClr val="tx1"/>
                            </a:solidFill>
                            <a:effectLst/>
                            <a:latin typeface="Cambria Math" panose="02040503050406030204" pitchFamily="18" charset="0"/>
                            <a:ea typeface="+mn-ea"/>
                            <a:cs typeface="+mn-cs"/>
                          </a:rPr>
                          <m:t>Station</m:t>
                        </m:r>
                      </m:sub>
                    </m:sSub>
                    <m:r>
                      <a:rPr lang="en-CA" sz="1100" b="0" i="1">
                        <a:solidFill>
                          <a:schemeClr val="tx1"/>
                        </a:solidFill>
                        <a:effectLst/>
                        <a:latin typeface="+mn-lt"/>
                        <a:ea typeface="+mn-ea"/>
                        <a:cs typeface="+mn-cs"/>
                      </a:rPr>
                      <m:t> − </m:t>
                    </m:r>
                    <m:sSub>
                      <m:sSubPr>
                        <m:ctrlPr>
                          <a:rPr lang="en-CA" sz="1100" b="0" i="1">
                            <a:solidFill>
                              <a:schemeClr val="tx1"/>
                            </a:solidFill>
                            <a:effectLst/>
                            <a:latin typeface="+mn-lt"/>
                            <a:ea typeface="+mn-ea"/>
                            <a:cs typeface="+mn-cs"/>
                          </a:rPr>
                        </m:ctrlPr>
                      </m:sSubPr>
                      <m:e>
                        <m:r>
                          <m:rPr>
                            <m:sty m:val="p"/>
                          </m:rPr>
                          <a:rPr lang="en-CA" sz="1100" b="0" i="1">
                            <a:solidFill>
                              <a:schemeClr val="tx1"/>
                            </a:solidFill>
                            <a:effectLst/>
                            <a:latin typeface="+mn-lt"/>
                            <a:ea typeface="+mn-ea"/>
                            <a:cs typeface="+mn-cs"/>
                          </a:rPr>
                          <m:t>Feed</m:t>
                        </m:r>
                        <m:r>
                          <a:rPr lang="en-CA" sz="1100" b="0" i="1">
                            <a:solidFill>
                              <a:schemeClr val="tx1"/>
                            </a:solidFill>
                            <a:effectLst/>
                            <a:latin typeface="+mn-lt"/>
                            <a:ea typeface="+mn-ea"/>
                            <a:cs typeface="+mn-cs"/>
                          </a:rPr>
                          <m:t> </m:t>
                        </m:r>
                        <m:r>
                          <m:rPr>
                            <m:sty m:val="p"/>
                          </m:rPr>
                          <a:rPr lang="en-CA" sz="1100" b="0" i="1">
                            <a:solidFill>
                              <a:schemeClr val="tx1"/>
                            </a:solidFill>
                            <a:effectLst/>
                            <a:latin typeface="+mn-lt"/>
                            <a:ea typeface="+mn-ea"/>
                            <a:cs typeface="+mn-cs"/>
                          </a:rPr>
                          <m:t>Losses</m:t>
                        </m:r>
                      </m:e>
                      <m:sub>
                        <m:r>
                          <a:rPr lang="en-CA" sz="1100" b="0" i="1">
                            <a:solidFill>
                              <a:schemeClr val="tx1"/>
                            </a:solidFill>
                            <a:effectLst/>
                            <a:latin typeface="Cambria Math" panose="02040503050406030204" pitchFamily="18" charset="0"/>
                            <a:ea typeface="+mn-ea"/>
                            <a:cs typeface="+mn-cs"/>
                          </a:rPr>
                          <m:t> </m:t>
                        </m:r>
                        <m:r>
                          <m:rPr>
                            <m:sty m:val="p"/>
                          </m:rPr>
                          <a:rPr lang="en-CA" sz="1100" b="0" i="1">
                            <a:solidFill>
                              <a:schemeClr val="tx1"/>
                            </a:solidFill>
                            <a:effectLst/>
                            <a:latin typeface="Cambria Math" panose="02040503050406030204" pitchFamily="18" charset="0"/>
                            <a:ea typeface="+mn-ea"/>
                            <a:cs typeface="+mn-cs"/>
                          </a:rPr>
                          <m:t>Ground</m:t>
                        </m:r>
                        <m:r>
                          <a:rPr lang="en-CA" sz="1100" b="0" i="1">
                            <a:solidFill>
                              <a:schemeClr val="tx1"/>
                            </a:solidFill>
                            <a:effectLst/>
                            <a:latin typeface="Cambria Math" panose="02040503050406030204" pitchFamily="18" charset="0"/>
                            <a:ea typeface="+mn-ea"/>
                            <a:cs typeface="+mn-cs"/>
                          </a:rPr>
                          <m:t> </m:t>
                        </m:r>
                        <m:r>
                          <m:rPr>
                            <m:sty m:val="p"/>
                          </m:rPr>
                          <a:rPr lang="en-CA" sz="1100" b="0" i="1">
                            <a:solidFill>
                              <a:schemeClr val="tx1"/>
                            </a:solidFill>
                            <a:effectLst/>
                            <a:latin typeface="Cambria Math" panose="02040503050406030204" pitchFamily="18" charset="0"/>
                            <a:ea typeface="+mn-ea"/>
                            <a:cs typeface="+mn-cs"/>
                          </a:rPr>
                          <m:t>Station</m:t>
                        </m:r>
                      </m:sub>
                    </m:sSub>
                  </m:oMath>
                </m:oMathPara>
              </a14:m>
              <a:endParaRPr lang="en-CA" sz="1100"/>
            </a:p>
          </xdr:txBody>
        </xdr:sp>
      </mc:Choice>
      <mc:Fallback>
        <xdr:sp macro="" textlink="">
          <xdr:nvSpPr>
            <xdr:cNvPr id="23" name="TextBox 22">
              <a:extLst>
                <a:ext uri="{FF2B5EF4-FFF2-40B4-BE49-F238E27FC236}">
                  <a16:creationId xmlns:a16="http://schemas.microsoft.com/office/drawing/2014/main" id="{F6FF7F07-0AF7-464C-B411-44DB89B10330}"/>
                </a:ext>
              </a:extLst>
            </xdr:cNvPr>
            <xdr:cNvSpPr txBox="1"/>
          </xdr:nvSpPr>
          <xdr:spPr>
            <a:xfrm>
              <a:off x="23075347" y="1250674"/>
              <a:ext cx="6128024" cy="1737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CA" sz="1100" b="0" i="0">
                  <a:latin typeface="Cambria Math" panose="02040503050406030204" pitchFamily="18" charset="0"/>
                </a:rPr>
                <a:t>EIRP_( db)  = 10*log_10⁡〖(</a:t>
              </a:r>
              <a:r>
                <a:rPr lang="en-CA" sz="1100" b="0" i="0">
                  <a:solidFill>
                    <a:schemeClr val="tx1"/>
                  </a:solidFill>
                  <a:effectLst/>
                  <a:latin typeface="+mn-lt"/>
                  <a:ea typeface="+mn-ea"/>
                  <a:cs typeface="+mn-cs"/>
                </a:rPr>
                <a:t>〖Power</a:t>
              </a:r>
              <a:r>
                <a:rPr lang="en-CA" sz="1100" b="0" i="0">
                  <a:solidFill>
                    <a:schemeClr val="tx1"/>
                  </a:solidFill>
                  <a:effectLst/>
                  <a:latin typeface="Cambria Math" panose="02040503050406030204" pitchFamily="18" charset="0"/>
                  <a:ea typeface="+mn-ea"/>
                  <a:cs typeface="+mn-cs"/>
                </a:rPr>
                <a:t> </a:t>
              </a:r>
              <a:r>
                <a:rPr lang="en-CA" sz="1100" b="0" i="0">
                  <a:solidFill>
                    <a:schemeClr val="tx1"/>
                  </a:solidFill>
                  <a:effectLst/>
                  <a:latin typeface="+mn-lt"/>
                  <a:ea typeface="+mn-ea"/>
                  <a:cs typeface="+mn-cs"/>
                </a:rPr>
                <a:t>〗_(</a:t>
              </a:r>
              <a:r>
                <a:rPr lang="en-CA" sz="1100" b="0" i="0">
                  <a:solidFill>
                    <a:schemeClr val="tx1"/>
                  </a:solidFill>
                  <a:effectLst/>
                  <a:latin typeface="Cambria Math" panose="02040503050406030204" pitchFamily="18" charset="0"/>
                  <a:ea typeface="+mn-ea"/>
                  <a:cs typeface="+mn-cs"/>
                </a:rPr>
                <a:t>Ground Station</a:t>
              </a:r>
              <a:r>
                <a:rPr lang="en-CA" sz="1100" b="0" i="0">
                  <a:solidFill>
                    <a:schemeClr val="tx1"/>
                  </a:solidFill>
                  <a:effectLst/>
                  <a:latin typeface="+mn-lt"/>
                  <a:ea typeface="+mn-ea"/>
                  <a:cs typeface="+mn-cs"/>
                </a:rPr>
                <a:t>)) </a:t>
              </a:r>
              <a:r>
                <a:rPr lang="en-CA" sz="1100" b="0" i="0">
                  <a:solidFill>
                    <a:schemeClr val="tx1"/>
                  </a:solidFill>
                  <a:effectLst/>
                  <a:latin typeface="Cambria Math" panose="02040503050406030204" pitchFamily="18" charset="0"/>
                  <a:ea typeface="+mn-ea"/>
                  <a:cs typeface="+mn-cs"/>
                </a:rPr>
                <a:t>〗</a:t>
              </a:r>
              <a:r>
                <a:rPr lang="en-CA" sz="1100" b="0" i="0">
                  <a:solidFill>
                    <a:schemeClr val="tx1"/>
                  </a:solidFill>
                  <a:effectLst/>
                  <a:latin typeface="+mn-lt"/>
                  <a:ea typeface="+mn-ea"/>
                  <a:cs typeface="+mn-cs"/>
                </a:rPr>
                <a:t>+ 〖Antenna Gain〗_(</a:t>
              </a:r>
              <a:r>
                <a:rPr lang="en-CA" sz="1100" b="0" i="0">
                  <a:solidFill>
                    <a:schemeClr val="tx1"/>
                  </a:solidFill>
                  <a:effectLst/>
                  <a:latin typeface="Cambria Math" panose="02040503050406030204" pitchFamily="18" charset="0"/>
                  <a:ea typeface="+mn-ea"/>
                  <a:cs typeface="+mn-cs"/>
                </a:rPr>
                <a:t> Ground Station</a:t>
              </a:r>
              <a:r>
                <a:rPr lang="en-CA" sz="1100" b="0" i="0">
                  <a:solidFill>
                    <a:schemeClr val="tx1"/>
                  </a:solidFill>
                  <a:effectLst/>
                  <a:latin typeface="+mn-lt"/>
                  <a:ea typeface="+mn-ea"/>
                  <a:cs typeface="+mn-cs"/>
                </a:rPr>
                <a:t>)  − 〖Feed Losses〗_(</a:t>
              </a:r>
              <a:r>
                <a:rPr lang="en-CA" sz="1100" b="0" i="0">
                  <a:solidFill>
                    <a:schemeClr val="tx1"/>
                  </a:solidFill>
                  <a:effectLst/>
                  <a:latin typeface="Cambria Math" panose="02040503050406030204" pitchFamily="18" charset="0"/>
                  <a:ea typeface="+mn-ea"/>
                  <a:cs typeface="+mn-cs"/>
                </a:rPr>
                <a:t> Ground Station</a:t>
              </a:r>
              <a:r>
                <a:rPr lang="en-CA" sz="1100" b="0" i="0">
                  <a:solidFill>
                    <a:schemeClr val="tx1"/>
                  </a:solidFill>
                  <a:effectLst/>
                  <a:latin typeface="+mn-lt"/>
                  <a:ea typeface="+mn-ea"/>
                  <a:cs typeface="+mn-cs"/>
                </a:rPr>
                <a:t>)</a:t>
              </a:r>
              <a:endParaRPr lang="en-CA" sz="1100"/>
            </a:p>
          </xdr:txBody>
        </xdr:sp>
      </mc:Fallback>
    </mc:AlternateContent>
    <xdr:clientData/>
  </xdr:oneCellAnchor>
  <xdr:twoCellAnchor editAs="oneCell">
    <xdr:from>
      <xdr:col>0</xdr:col>
      <xdr:colOff>142877</xdr:colOff>
      <xdr:row>0</xdr:row>
      <xdr:rowOff>85725</xdr:rowOff>
    </xdr:from>
    <xdr:to>
      <xdr:col>1</xdr:col>
      <xdr:colOff>454886</xdr:colOff>
      <xdr:row>0</xdr:row>
      <xdr:rowOff>1316182</xdr:rowOff>
    </xdr:to>
    <xdr:pic>
      <xdr:nvPicPr>
        <xdr:cNvPr id="25" name="Picture 24">
          <a:extLst>
            <a:ext uri="{FF2B5EF4-FFF2-40B4-BE49-F238E27FC236}">
              <a16:creationId xmlns:a16="http://schemas.microsoft.com/office/drawing/2014/main" id="{4127373A-B329-6ADE-5741-84106FFAD1B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2877" y="85725"/>
          <a:ext cx="1235934" cy="12304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itlab.orcasat.ca/orcasat-group/orcasat-antenna/-/tree/master?ref_type=heads" TargetMode="External"/><Relationship Id="rId2" Type="http://schemas.openxmlformats.org/officeDocument/2006/relationships/hyperlink" Target="https://www.orcasat.ca/updates/antenna-deployment-testing" TargetMode="External"/><Relationship Id="rId1" Type="http://schemas.openxmlformats.org/officeDocument/2006/relationships/hyperlink" Target="https://drive.google.com/drive/folders/15wcg47thbzlE4ltbGUVzVzKL7ELKZH2Z"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drive.google.com/file/d/0B42R6NUvjMKxUGhKYkstRGVaVkU/view?resourcekey=0-sDgs2xFGRgNOQP-WFNn9G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9482E-4D2D-4413-A47E-8BD5ED4021F1}">
  <sheetPr codeName="Sheet1"/>
  <dimension ref="A1:P2002"/>
  <sheetViews>
    <sheetView tabSelected="1" zoomScale="40" zoomScaleNormal="40" workbookViewId="0">
      <selection sqref="A1:F1"/>
    </sheetView>
  </sheetViews>
  <sheetFormatPr defaultRowHeight="15"/>
  <cols>
    <col min="1" max="1" width="13.85546875" customWidth="1"/>
    <col min="2" max="2" width="16.7109375" style="15" customWidth="1"/>
    <col min="3" max="3" width="54.7109375" customWidth="1"/>
    <col min="4" max="4" width="10.28515625" customWidth="1"/>
    <col min="5" max="5" width="15.85546875" customWidth="1"/>
    <col min="6" max="6" width="13.42578125" customWidth="1"/>
    <col min="8" max="8" width="32.42578125" style="6" customWidth="1"/>
    <col min="9" max="9" width="27.5703125" style="5" customWidth="1"/>
    <col min="10" max="10" width="81" style="6" customWidth="1"/>
    <col min="12" max="12" width="32.42578125" style="6" customWidth="1"/>
    <col min="13" max="13" width="27.5703125" style="5" customWidth="1"/>
    <col min="14" max="14" width="95.28515625" style="6" customWidth="1"/>
    <col min="15" max="15" width="30.28515625" customWidth="1"/>
  </cols>
  <sheetData>
    <row r="1" spans="1:16" ht="111.75" customHeight="1" thickBot="1">
      <c r="A1" s="192" t="s">
        <v>0</v>
      </c>
      <c r="B1" s="193"/>
      <c r="C1" s="193"/>
      <c r="D1" s="193"/>
      <c r="E1" s="193"/>
      <c r="F1" s="194"/>
      <c r="H1" s="3"/>
      <c r="I1" s="7"/>
      <c r="J1" s="3"/>
      <c r="L1" s="3"/>
      <c r="M1" s="7"/>
      <c r="N1" s="3"/>
    </row>
    <row r="2" spans="1:16" ht="30" customHeight="1" thickBot="1">
      <c r="A2" s="152" t="s">
        <v>1</v>
      </c>
      <c r="B2" s="153"/>
      <c r="C2" s="153"/>
      <c r="D2" s="154"/>
      <c r="E2" s="153"/>
      <c r="F2" s="155"/>
      <c r="H2" s="12" t="s">
        <v>2</v>
      </c>
      <c r="I2" s="11" t="s">
        <v>3</v>
      </c>
      <c r="J2" s="12" t="s">
        <v>4</v>
      </c>
      <c r="L2" s="44" t="s">
        <v>2</v>
      </c>
      <c r="M2" s="45" t="s">
        <v>3</v>
      </c>
      <c r="N2" s="44" t="s">
        <v>4</v>
      </c>
      <c r="P2" s="135"/>
    </row>
    <row r="3" spans="1:16" ht="30.75" thickBot="1">
      <c r="A3" s="88" t="s">
        <v>5</v>
      </c>
      <c r="B3" s="99" t="s">
        <v>6</v>
      </c>
      <c r="C3" s="41" t="s">
        <v>7</v>
      </c>
      <c r="D3" s="87" t="s">
        <v>8</v>
      </c>
      <c r="E3" s="86" t="s">
        <v>9</v>
      </c>
      <c r="F3" s="1" t="s">
        <v>10</v>
      </c>
      <c r="H3" s="140" t="s">
        <v>11</v>
      </c>
      <c r="I3" s="141"/>
      <c r="J3" s="142"/>
      <c r="L3" s="140" t="s">
        <v>12</v>
      </c>
      <c r="M3" s="141"/>
      <c r="N3" s="142"/>
    </row>
    <row r="4" spans="1:16">
      <c r="A4" s="57" t="s">
        <v>13</v>
      </c>
      <c r="B4" s="100" t="s">
        <v>111</v>
      </c>
      <c r="C4" s="58" t="s">
        <v>14</v>
      </c>
      <c r="D4" s="81" t="s">
        <v>15</v>
      </c>
      <c r="E4" s="58" t="s">
        <v>106</v>
      </c>
      <c r="F4" s="59" t="s">
        <v>16</v>
      </c>
      <c r="H4" s="32" t="s">
        <v>17</v>
      </c>
      <c r="I4" s="32">
        <v>1</v>
      </c>
      <c r="J4" s="32" t="s">
        <v>108</v>
      </c>
      <c r="K4" s="43"/>
      <c r="L4" s="46" t="s">
        <v>17</v>
      </c>
      <c r="M4" s="47">
        <v>1</v>
      </c>
      <c r="N4" s="46" t="s">
        <v>109</v>
      </c>
    </row>
    <row r="5" spans="1:16" ht="30.75" customHeight="1">
      <c r="A5" s="18"/>
      <c r="B5" s="18"/>
      <c r="C5" s="39"/>
      <c r="D5" s="82"/>
      <c r="E5" s="5"/>
      <c r="F5" s="13" t="s">
        <v>18</v>
      </c>
      <c r="H5" s="8" t="s">
        <v>19</v>
      </c>
      <c r="I5" s="28" t="e">
        <f>10*LOG10(B37)-I4+F32</f>
        <v>#NUM!</v>
      </c>
      <c r="J5" s="8"/>
      <c r="L5" s="8" t="s">
        <v>19</v>
      </c>
      <c r="M5" s="28" t="e">
        <f>10*LOG10(D24)-M4+E26</f>
        <v>#NUM!</v>
      </c>
      <c r="N5" s="8"/>
    </row>
    <row r="6" spans="1:16">
      <c r="A6" s="51"/>
      <c r="B6" s="80"/>
      <c r="C6" s="52"/>
      <c r="D6" s="83"/>
      <c r="E6" s="52"/>
      <c r="F6" s="53" t="s">
        <v>20</v>
      </c>
      <c r="H6" s="10" t="s">
        <v>21</v>
      </c>
      <c r="I6" s="29">
        <f>-1*(-3.6-F32)</f>
        <v>3.6</v>
      </c>
      <c r="J6" s="10"/>
      <c r="L6" s="48" t="s">
        <v>21</v>
      </c>
      <c r="M6" s="49">
        <f>-1*(-3.6-F32)</f>
        <v>3.6</v>
      </c>
      <c r="N6" s="48"/>
    </row>
    <row r="7" spans="1:16">
      <c r="A7" s="6"/>
      <c r="B7" s="18"/>
      <c r="C7" s="5"/>
      <c r="D7" s="84"/>
      <c r="E7" s="5"/>
      <c r="F7" s="13" t="s">
        <v>22</v>
      </c>
      <c r="H7" s="6" t="s">
        <v>23</v>
      </c>
      <c r="I7" s="27" t="e">
        <f>20*LOG10(IF(ISBLANK(B44),E44,B44))+20*LOG10(IF(ISBLANK(B69),E69,B69)/(10^6))+32.44</f>
        <v>#DIV/0!</v>
      </c>
      <c r="L7" s="6" t="s">
        <v>23</v>
      </c>
      <c r="M7" s="27" t="e">
        <f>20*LOG10(IF(ISBLANK(B44),E44,B44))+20*LOG10(IF(ISBLANK(B69),E69,B69)/(10^6))+32.44</f>
        <v>#DIV/0!</v>
      </c>
    </row>
    <row r="8" spans="1:16">
      <c r="A8" s="51"/>
      <c r="B8" s="80"/>
      <c r="C8" s="52"/>
      <c r="D8" s="83"/>
      <c r="E8" s="52"/>
      <c r="F8" s="53" t="s">
        <v>24</v>
      </c>
      <c r="H8" s="10" t="s">
        <v>25</v>
      </c>
      <c r="I8" s="29">
        <v>3</v>
      </c>
      <c r="J8" s="10"/>
      <c r="L8" s="48" t="s">
        <v>25</v>
      </c>
      <c r="M8" s="49">
        <v>3</v>
      </c>
      <c r="N8" s="48"/>
    </row>
    <row r="9" spans="1:16" ht="15.75" thickBot="1">
      <c r="A9" s="6"/>
      <c r="B9" s="18"/>
      <c r="C9" s="5"/>
      <c r="D9" s="84"/>
      <c r="E9" s="96"/>
      <c r="F9" s="13" t="s">
        <v>26</v>
      </c>
      <c r="H9" s="18" t="s">
        <v>27</v>
      </c>
      <c r="I9" s="27" t="e">
        <f>DEGREES(ATAN(E55/B46))</f>
        <v>#DIV/0!</v>
      </c>
      <c r="J9" s="123"/>
      <c r="L9" s="18" t="s">
        <v>27</v>
      </c>
      <c r="M9" s="27" t="e">
        <f>DEGREES(ATAN(E55/B46))</f>
        <v>#DIV/0!</v>
      </c>
    </row>
    <row r="10" spans="1:16" ht="15.75" thickBot="1">
      <c r="A10" s="51"/>
      <c r="B10" s="80"/>
      <c r="C10" s="52"/>
      <c r="D10" s="83"/>
      <c r="E10" s="52"/>
      <c r="F10" s="53" t="s">
        <v>28</v>
      </c>
      <c r="H10" s="10" t="s">
        <v>29</v>
      </c>
      <c r="I10" s="29">
        <f>_xlfn.XLOOKUP(J10,A60:A64,B60:B64,"Not found",0,1)</f>
        <v>1</v>
      </c>
      <c r="J10" s="131" t="s">
        <v>30</v>
      </c>
      <c r="L10" s="48" t="s">
        <v>29</v>
      </c>
      <c r="M10" s="49">
        <f>_xlfn.XLOOKUP(J10,A60:A64,B60:B64,"Not found",0,1)</f>
        <v>1</v>
      </c>
      <c r="N10" s="133" t="str">
        <f>J10</f>
        <v>ALFA SPID</v>
      </c>
    </row>
    <row r="11" spans="1:16" ht="34.5" customHeight="1">
      <c r="A11" s="6"/>
      <c r="B11" s="18"/>
      <c r="C11" s="5"/>
      <c r="D11" s="84"/>
      <c r="E11" s="5"/>
      <c r="F11" s="13" t="s">
        <v>31</v>
      </c>
      <c r="H11" s="6" t="s">
        <v>32</v>
      </c>
      <c r="I11" s="27" t="e">
        <f>I9+I10</f>
        <v>#DIV/0!</v>
      </c>
      <c r="J11" s="8"/>
      <c r="L11" s="6" t="s">
        <v>32</v>
      </c>
      <c r="M11" s="27" t="e">
        <f>M9+M10</f>
        <v>#DIV/0!</v>
      </c>
    </row>
    <row r="12" spans="1:16" ht="60" customHeight="1">
      <c r="A12" s="51"/>
      <c r="B12" s="80"/>
      <c r="C12" s="52"/>
      <c r="D12" s="83"/>
      <c r="E12" s="52"/>
      <c r="F12" s="53" t="s">
        <v>33</v>
      </c>
      <c r="H12" s="10" t="s">
        <v>34</v>
      </c>
      <c r="I12" s="134" t="e">
        <f>12*(I11/DEGREES(SQRT((4*PI())/(10^(F26/10)))))^2</f>
        <v>#DIV/0!</v>
      </c>
      <c r="J12" s="10"/>
      <c r="L12" s="48" t="s">
        <v>34</v>
      </c>
      <c r="M12" s="132" t="e">
        <f>12*(M11/DEGREES(SQRT((4*PI())/(10^(F32/10)))))^2</f>
        <v>#DIV/0!</v>
      </c>
      <c r="N12" s="48"/>
    </row>
    <row r="13" spans="1:16" ht="30" customHeight="1" thickBot="1">
      <c r="A13" s="33"/>
      <c r="B13" s="101"/>
      <c r="C13" s="40"/>
      <c r="D13" s="85"/>
      <c r="E13" s="40"/>
      <c r="F13" s="14" t="s">
        <v>35</v>
      </c>
      <c r="H13" s="139" t="s">
        <v>36</v>
      </c>
      <c r="I13" s="136">
        <f>1175</f>
        <v>1175</v>
      </c>
      <c r="J13" s="137" t="s">
        <v>107</v>
      </c>
      <c r="L13" s="139" t="s">
        <v>36</v>
      </c>
      <c r="M13" s="136">
        <f>I13/2</f>
        <v>587.5</v>
      </c>
      <c r="N13" s="137" t="s">
        <v>107</v>
      </c>
      <c r="O13" s="191" t="s">
        <v>110</v>
      </c>
      <c r="P13" s="138"/>
    </row>
    <row r="14" spans="1:16">
      <c r="H14" s="10" t="s">
        <v>37</v>
      </c>
      <c r="I14" s="29">
        <f>IF(ISBLANK(E26),F26,E26)</f>
        <v>16</v>
      </c>
      <c r="J14" s="10"/>
      <c r="L14" s="48" t="s">
        <v>37</v>
      </c>
      <c r="M14" s="49">
        <f>IF(ISBLANK(F32),G32,F32)</f>
        <v>0</v>
      </c>
      <c r="N14" s="48"/>
    </row>
    <row r="15" spans="1:16" ht="25.5" customHeight="1">
      <c r="H15" s="6" t="s">
        <v>38</v>
      </c>
      <c r="I15" s="27">
        <f>290*(10^(C25/10)-1)</f>
        <v>0</v>
      </c>
      <c r="L15" s="6" t="s">
        <v>38</v>
      </c>
      <c r="M15" s="27">
        <f>290*(10^(C24/10)-1)</f>
        <v>0</v>
      </c>
    </row>
    <row r="16" spans="1:16" ht="29.25" customHeight="1" thickBot="1">
      <c r="A16" s="156" t="s">
        <v>39</v>
      </c>
      <c r="B16" s="157"/>
      <c r="C16" s="157"/>
      <c r="D16" s="157"/>
      <c r="E16" s="157"/>
      <c r="F16" s="158"/>
      <c r="H16" s="10" t="s">
        <v>40</v>
      </c>
      <c r="I16" s="29">
        <f>IF(ISBLANK(E26),F26,E26)-10*LOG10(I15+I13)</f>
        <v>-14.700378666077551</v>
      </c>
      <c r="J16" s="10"/>
      <c r="L16" s="48" t="s">
        <v>40</v>
      </c>
      <c r="M16" s="49">
        <f>IF(ISBLANK(F32),F32,F32)-10*LOG10(M15+M13)</f>
        <v>-27.690078709437739</v>
      </c>
      <c r="N16" s="48"/>
    </row>
    <row r="17" spans="1:14" ht="15.75" thickBot="1">
      <c r="A17" s="17"/>
      <c r="B17" s="16" t="s">
        <v>41</v>
      </c>
      <c r="C17" s="25" t="s">
        <v>42</v>
      </c>
      <c r="D17" s="35" t="s">
        <v>43</v>
      </c>
      <c r="E17" s="35" t="s">
        <v>44</v>
      </c>
      <c r="F17" s="35" t="s">
        <v>45</v>
      </c>
      <c r="H17" s="6" t="s">
        <v>46</v>
      </c>
      <c r="I17" s="27">
        <v>2</v>
      </c>
      <c r="L17" s="6" t="s">
        <v>46</v>
      </c>
      <c r="M17" s="27">
        <v>2</v>
      </c>
    </row>
    <row r="18" spans="1:14">
      <c r="A18" s="63" t="s">
        <v>47</v>
      </c>
      <c r="B18" s="94" t="s">
        <v>48</v>
      </c>
      <c r="C18" s="61" t="s">
        <v>49</v>
      </c>
      <c r="D18" s="61"/>
      <c r="E18" s="62" t="s">
        <v>49</v>
      </c>
      <c r="F18" s="62"/>
      <c r="H18" s="10" t="s">
        <v>50</v>
      </c>
      <c r="I18" s="9">
        <v>1</v>
      </c>
      <c r="J18" s="10"/>
      <c r="L18" s="48" t="s">
        <v>50</v>
      </c>
      <c r="M18" s="50">
        <v>1</v>
      </c>
      <c r="N18" s="48"/>
    </row>
    <row r="19" spans="1:14" ht="30">
      <c r="A19" s="19" t="s">
        <v>51</v>
      </c>
      <c r="B19" s="95"/>
      <c r="C19" s="19"/>
      <c r="D19" s="19"/>
      <c r="E19" s="20"/>
      <c r="F19" s="20"/>
      <c r="H19" s="37" t="s">
        <v>52</v>
      </c>
      <c r="I19" s="38">
        <f>(1.381*10^(-23))*E76</f>
        <v>0</v>
      </c>
      <c r="J19" s="18" t="s">
        <v>53</v>
      </c>
      <c r="L19" s="37" t="s">
        <v>52</v>
      </c>
      <c r="M19" s="38">
        <f>(1.381*10^(-23))*E74</f>
        <v>0</v>
      </c>
      <c r="N19" s="18" t="s">
        <v>53</v>
      </c>
    </row>
    <row r="20" spans="1:14" ht="45.75" customHeight="1">
      <c r="A20" s="63" t="s">
        <v>54</v>
      </c>
      <c r="B20" s="94"/>
      <c r="C20" s="63"/>
      <c r="D20" s="63"/>
      <c r="E20" s="64"/>
      <c r="F20" s="64"/>
      <c r="H20" s="10" t="s">
        <v>55</v>
      </c>
      <c r="I20" s="29" t="e">
        <f>I5-I6-I7-I8-I17+I16-10*LOG10(1.380649*10^-23)-10*LOG10(B38)-I12-I18</f>
        <v>#NUM!</v>
      </c>
      <c r="J20" s="10"/>
      <c r="L20" s="48" t="s">
        <v>55</v>
      </c>
      <c r="M20" s="49" t="e">
        <f>M5-M6-M7-M8-M17+M16-10*LOG10(1.380649*10^-23)-10*LOG10(B38)-M12-M18</f>
        <v>#NUM!</v>
      </c>
      <c r="N20" s="48"/>
    </row>
    <row r="21" spans="1:14" ht="33.75" customHeight="1">
      <c r="A21" s="19" t="s">
        <v>56</v>
      </c>
      <c r="B21" s="95"/>
      <c r="C21" s="19"/>
      <c r="D21" s="19"/>
      <c r="E21" s="20"/>
      <c r="F21" s="20"/>
      <c r="H21" s="6" t="s">
        <v>57</v>
      </c>
      <c r="I21" s="27" t="e">
        <f>I20-12.6</f>
        <v>#NUM!</v>
      </c>
      <c r="L21" s="6" t="s">
        <v>57</v>
      </c>
      <c r="M21" s="27" t="e">
        <f>M20-12.6</f>
        <v>#NUM!</v>
      </c>
    </row>
    <row r="22" spans="1:14">
      <c r="A22" s="114" t="s">
        <v>58</v>
      </c>
      <c r="B22" s="113"/>
      <c r="C22" s="114"/>
      <c r="D22" s="114"/>
      <c r="E22" s="115"/>
      <c r="F22" s="115"/>
      <c r="H22" s="10"/>
      <c r="I22" s="9"/>
      <c r="J22" s="10"/>
      <c r="L22" s="48"/>
      <c r="M22" s="50"/>
      <c r="N22" s="48"/>
    </row>
    <row r="23" spans="1:14" ht="72" customHeight="1" thickBot="1">
      <c r="A23" s="19" t="s">
        <v>59</v>
      </c>
      <c r="B23" s="95"/>
      <c r="C23" s="19"/>
      <c r="D23" s="19"/>
      <c r="E23" s="20"/>
      <c r="F23" s="20"/>
    </row>
    <row r="24" spans="1:14" ht="15" customHeight="1">
      <c r="A24" s="170" t="s">
        <v>60</v>
      </c>
      <c r="B24" s="171"/>
      <c r="C24" s="62">
        <f>SUM(C20:C23)-C20</f>
        <v>0</v>
      </c>
      <c r="D24" s="116">
        <f>10^((E24)/10)*D19</f>
        <v>0</v>
      </c>
      <c r="E24" s="116">
        <f>SUM(E19:E23)-E20</f>
        <v>0</v>
      </c>
      <c r="F24" s="62"/>
      <c r="G24" s="15"/>
      <c r="H24" s="10"/>
      <c r="I24" s="9"/>
      <c r="J24" s="10"/>
      <c r="L24" s="48"/>
      <c r="M24" s="50"/>
      <c r="N24" s="48"/>
    </row>
    <row r="25" spans="1:14" ht="15.75" thickBot="1">
      <c r="A25" s="168" t="s">
        <v>61</v>
      </c>
      <c r="B25" s="169"/>
      <c r="C25" s="30">
        <f>SUM(C20:C23)-C21+C26-C22</f>
        <v>0</v>
      </c>
      <c r="D25" s="30"/>
      <c r="E25" s="30">
        <f>SUM(E20:E23)-E21-E22</f>
        <v>0</v>
      </c>
      <c r="F25" s="30"/>
    </row>
    <row r="26" spans="1:14" ht="30">
      <c r="A26" s="54" t="s">
        <v>62</v>
      </c>
      <c r="B26" s="65" t="s">
        <v>63</v>
      </c>
      <c r="C26" s="54"/>
      <c r="D26" s="54"/>
      <c r="E26" s="66"/>
      <c r="F26" s="66">
        <v>16</v>
      </c>
      <c r="H26" s="10"/>
      <c r="I26" s="9"/>
      <c r="J26" s="10"/>
      <c r="L26" s="48"/>
      <c r="M26" s="50"/>
      <c r="N26" s="48"/>
    </row>
    <row r="27" spans="1:14">
      <c r="C27" s="15"/>
      <c r="D27" s="15"/>
    </row>
    <row r="28" spans="1:14" ht="15.75" thickBot="1">
      <c r="B28" s="166"/>
      <c r="C28" s="166"/>
      <c r="D28" s="42"/>
      <c r="H28" s="10"/>
      <c r="I28" s="9"/>
      <c r="J28" s="10"/>
      <c r="L28" s="48"/>
      <c r="M28" s="50"/>
      <c r="N28" s="48"/>
    </row>
    <row r="29" spans="1:14" ht="15.75" thickBot="1">
      <c r="A29" s="159" t="s">
        <v>64</v>
      </c>
      <c r="B29" s="160"/>
      <c r="C29" s="160"/>
      <c r="D29" s="160"/>
      <c r="E29" s="160"/>
      <c r="F29" s="161"/>
    </row>
    <row r="30" spans="1:14">
      <c r="A30" s="67"/>
      <c r="B30" s="165" t="s">
        <v>41</v>
      </c>
      <c r="C30" s="165"/>
      <c r="D30" s="68"/>
      <c r="E30" s="69" t="s">
        <v>65</v>
      </c>
      <c r="F30" s="70" t="s">
        <v>66</v>
      </c>
      <c r="H30" s="10"/>
      <c r="I30" s="9"/>
      <c r="J30" s="10"/>
      <c r="L30" s="48"/>
      <c r="M30" s="50"/>
      <c r="N30" s="48"/>
    </row>
    <row r="31" spans="1:14">
      <c r="A31" s="20" t="s">
        <v>67</v>
      </c>
      <c r="B31" s="167"/>
      <c r="C31" s="167"/>
      <c r="D31" s="21"/>
      <c r="E31" s="19" t="s">
        <v>49</v>
      </c>
      <c r="F31" s="23" t="s">
        <v>49</v>
      </c>
    </row>
    <row r="32" spans="1:14" ht="15.75" thickBot="1">
      <c r="A32" s="66" t="s">
        <v>62</v>
      </c>
      <c r="B32" s="153"/>
      <c r="C32" s="153"/>
      <c r="D32" s="55"/>
      <c r="E32" s="54"/>
      <c r="F32" s="56"/>
      <c r="H32" s="10"/>
      <c r="I32" s="9"/>
      <c r="J32" s="10"/>
      <c r="L32" s="48"/>
      <c r="M32" s="50"/>
      <c r="N32" s="48"/>
    </row>
    <row r="33" spans="1:14" ht="15.75" thickBot="1">
      <c r="A33" s="31"/>
      <c r="B33" s="166"/>
      <c r="C33" s="166"/>
      <c r="D33" s="42"/>
    </row>
    <row r="34" spans="1:14" ht="15.75" thickBot="1">
      <c r="H34" s="10"/>
      <c r="I34" s="9"/>
      <c r="J34" s="10"/>
      <c r="L34" s="48"/>
      <c r="M34" s="50"/>
      <c r="N34" s="48"/>
    </row>
    <row r="35" spans="1:14" ht="15.75" thickBot="1">
      <c r="A35" s="162" t="s">
        <v>68</v>
      </c>
      <c r="B35" s="163"/>
      <c r="C35" s="163"/>
      <c r="D35" s="163"/>
      <c r="E35" s="163"/>
      <c r="F35" s="164"/>
    </row>
    <row r="36" spans="1:14" ht="15.75" thickBot="1">
      <c r="A36" s="2"/>
      <c r="B36" s="91" t="s">
        <v>69</v>
      </c>
      <c r="C36" s="91"/>
      <c r="D36" s="91"/>
      <c r="E36" s="17" t="s">
        <v>70</v>
      </c>
      <c r="F36" s="34" t="s">
        <v>71</v>
      </c>
      <c r="H36" s="10"/>
      <c r="I36" s="9"/>
      <c r="J36" s="10"/>
      <c r="L36" s="48"/>
      <c r="M36" s="50"/>
      <c r="N36" s="48"/>
    </row>
    <row r="37" spans="1:14">
      <c r="A37" s="60" t="s">
        <v>43</v>
      </c>
      <c r="B37" s="175"/>
      <c r="C37" s="176"/>
      <c r="D37" s="177"/>
      <c r="E37" s="72"/>
      <c r="F37" s="71"/>
    </row>
    <row r="38" spans="1:14">
      <c r="A38" s="4" t="s">
        <v>72</v>
      </c>
      <c r="B38" s="172"/>
      <c r="C38" s="173"/>
      <c r="D38" s="174"/>
      <c r="E38" s="21"/>
      <c r="F38" s="23"/>
      <c r="H38" s="10"/>
      <c r="I38" s="9"/>
      <c r="J38" s="10"/>
      <c r="L38" s="48"/>
      <c r="M38" s="50"/>
      <c r="N38" s="48"/>
    </row>
    <row r="39" spans="1:14" ht="30">
      <c r="A39" s="89" t="s">
        <v>73</v>
      </c>
      <c r="B39" s="178"/>
      <c r="C39" s="179"/>
      <c r="D39" s="180"/>
      <c r="E39" s="72"/>
      <c r="F39" s="71"/>
    </row>
    <row r="40" spans="1:14">
      <c r="A40" s="4"/>
      <c r="B40" s="110"/>
      <c r="C40" s="42"/>
      <c r="D40" s="92"/>
      <c r="E40" s="21"/>
      <c r="F40" s="23"/>
      <c r="H40" s="10"/>
      <c r="I40" s="9"/>
      <c r="J40" s="10"/>
      <c r="L40" s="48"/>
      <c r="M40" s="50"/>
      <c r="N40" s="48"/>
    </row>
    <row r="41" spans="1:14" ht="29.25" customHeight="1" thickBot="1">
      <c r="A41" s="90"/>
      <c r="B41" s="111"/>
      <c r="C41" s="112"/>
      <c r="D41" s="93"/>
      <c r="E41" s="55"/>
      <c r="F41" s="56"/>
    </row>
    <row r="42" spans="1:14" ht="15.75" thickBot="1">
      <c r="A42" s="143" t="s">
        <v>74</v>
      </c>
      <c r="B42" s="144"/>
      <c r="C42" s="144"/>
      <c r="D42" s="144"/>
      <c r="E42" s="144"/>
      <c r="F42" s="145"/>
      <c r="H42" s="10"/>
      <c r="I42" s="9"/>
      <c r="J42" s="10"/>
      <c r="L42" s="48"/>
      <c r="M42" s="50"/>
      <c r="N42" s="48"/>
    </row>
    <row r="43" spans="1:14" ht="28.5" customHeight="1" thickBot="1">
      <c r="A43" s="73"/>
      <c r="B43" s="74" t="s">
        <v>75</v>
      </c>
      <c r="C43" s="74"/>
      <c r="D43" s="74"/>
      <c r="E43" s="75" t="s">
        <v>76</v>
      </c>
      <c r="F43" s="76"/>
    </row>
    <row r="44" spans="1:14" ht="30" customHeight="1" thickBot="1">
      <c r="A44" s="20" t="s">
        <v>77</v>
      </c>
      <c r="B44" s="102" t="e">
        <f>SQRT(B47^2+(B47+B46)^2-2*B47*(B47+B46)*COS(B54))</f>
        <v>#DIV/0!</v>
      </c>
      <c r="C44" s="22"/>
      <c r="D44" s="22"/>
      <c r="E44" s="19">
        <v>1944</v>
      </c>
      <c r="F44" s="23"/>
      <c r="H44" s="10"/>
      <c r="I44" s="9"/>
      <c r="J44" s="10"/>
      <c r="L44" s="48"/>
      <c r="M44" s="50"/>
      <c r="N44" s="48"/>
    </row>
    <row r="45" spans="1:14" ht="15.75" thickBot="1">
      <c r="A45" s="73"/>
      <c r="B45" s="97" t="s">
        <v>78</v>
      </c>
      <c r="C45" s="77"/>
      <c r="D45" s="77"/>
      <c r="E45" s="75"/>
      <c r="F45" s="76"/>
    </row>
    <row r="46" spans="1:14" ht="30" customHeight="1">
      <c r="A46" s="20" t="s">
        <v>79</v>
      </c>
      <c r="B46" s="102"/>
      <c r="C46" s="21"/>
      <c r="D46" s="21"/>
      <c r="E46" s="19">
        <v>450</v>
      </c>
      <c r="F46" s="23"/>
      <c r="H46" s="10"/>
      <c r="I46" s="9"/>
      <c r="J46" s="10"/>
      <c r="L46" s="48"/>
      <c r="M46" s="50"/>
      <c r="N46" s="48"/>
    </row>
    <row r="47" spans="1:14" ht="88.5" thickBot="1">
      <c r="A47" s="64"/>
      <c r="B47" s="68"/>
      <c r="C47" s="78"/>
      <c r="D47" s="78"/>
      <c r="E47" s="63">
        <v>6371</v>
      </c>
      <c r="F47" s="71"/>
    </row>
    <row r="48" spans="1:14" ht="17.25" customHeight="1" thickBot="1">
      <c r="A48" s="35"/>
      <c r="B48" s="98" t="s">
        <v>80</v>
      </c>
      <c r="C48" s="25"/>
      <c r="D48" s="25"/>
      <c r="E48" s="24"/>
      <c r="F48" s="26"/>
      <c r="H48" s="10"/>
      <c r="I48" s="9"/>
      <c r="J48" s="10"/>
      <c r="L48" s="48"/>
      <c r="M48" s="50"/>
      <c r="N48" s="48"/>
    </row>
    <row r="49" spans="1:14" ht="56.25" customHeight="1" thickBot="1">
      <c r="A49" s="79" t="s">
        <v>81</v>
      </c>
      <c r="B49" s="68"/>
      <c r="C49" s="68" t="s">
        <v>82</v>
      </c>
      <c r="D49" s="68"/>
      <c r="E49" s="63">
        <v>5</v>
      </c>
      <c r="F49" s="71"/>
    </row>
    <row r="50" spans="1:14" ht="29.25" customHeight="1" thickBot="1">
      <c r="A50" s="35"/>
      <c r="B50" s="98" t="s">
        <v>83</v>
      </c>
      <c r="C50" s="25" t="s">
        <v>84</v>
      </c>
      <c r="D50" s="25"/>
      <c r="E50" s="24"/>
      <c r="F50" s="26"/>
      <c r="H50" s="10"/>
      <c r="I50" s="9"/>
      <c r="J50" s="10"/>
      <c r="L50" s="48"/>
      <c r="M50" s="50"/>
      <c r="N50" s="48"/>
    </row>
    <row r="51" spans="1:14" ht="35.25" customHeight="1">
      <c r="A51" s="62" t="s">
        <v>85</v>
      </c>
      <c r="B51" s="117" t="e">
        <f>ASIN(B47/(B47+B46))</f>
        <v>#DIV/0!</v>
      </c>
      <c r="C51" s="118"/>
      <c r="D51" s="118"/>
      <c r="E51" s="61">
        <v>1.2055</v>
      </c>
      <c r="F51" s="70"/>
    </row>
    <row r="52" spans="1:14" ht="35.25" customHeight="1">
      <c r="A52" s="36" t="s">
        <v>86</v>
      </c>
      <c r="B52" s="119" t="e">
        <f>ASIN(COS(B53)*SIN(B51))</f>
        <v>#DIV/0!</v>
      </c>
      <c r="C52" s="21"/>
      <c r="D52" s="21"/>
      <c r="E52" s="19">
        <v>1.1957</v>
      </c>
      <c r="F52" s="23"/>
      <c r="H52" s="10"/>
      <c r="I52" s="9"/>
      <c r="J52" s="10"/>
      <c r="L52" s="48"/>
      <c r="M52" s="50"/>
      <c r="N52" s="48"/>
    </row>
    <row r="53" spans="1:14" ht="29.45" customHeight="1">
      <c r="A53" s="79" t="s">
        <v>87</v>
      </c>
      <c r="B53" s="120">
        <f>B49*PI()/180</f>
        <v>0</v>
      </c>
      <c r="C53" s="72"/>
      <c r="D53" s="72"/>
      <c r="E53" s="63">
        <v>8.7300000000000003E-2</v>
      </c>
      <c r="F53" s="71"/>
    </row>
    <row r="54" spans="1:14" ht="35.25" customHeight="1">
      <c r="A54" s="20" t="s">
        <v>88</v>
      </c>
      <c r="B54" s="121" t="e">
        <f>PI()/2-B52-B53</f>
        <v>#DIV/0!</v>
      </c>
      <c r="C54" s="21"/>
      <c r="D54" s="21"/>
      <c r="E54" s="19">
        <v>0.2878</v>
      </c>
      <c r="F54" s="23"/>
      <c r="H54" s="10"/>
      <c r="I54" s="9"/>
      <c r="J54" s="10"/>
      <c r="L54" s="48"/>
      <c r="M54" s="50"/>
      <c r="N54" s="48"/>
    </row>
    <row r="55" spans="1:14" ht="21" customHeight="1" thickBot="1">
      <c r="A55" s="66" t="s">
        <v>89</v>
      </c>
      <c r="B55" s="122"/>
      <c r="C55" s="55"/>
      <c r="D55" s="55"/>
      <c r="E55" s="54">
        <v>16.600000000000001</v>
      </c>
      <c r="F55" s="56"/>
    </row>
    <row r="56" spans="1:14">
      <c r="H56" s="10"/>
      <c r="I56" s="9"/>
      <c r="J56" s="10"/>
      <c r="L56" s="48"/>
      <c r="M56" s="50"/>
      <c r="N56" s="48"/>
    </row>
    <row r="57" spans="1:14" ht="15.75" thickBot="1"/>
    <row r="58" spans="1:14" ht="15.75" thickBot="1">
      <c r="A58" s="146" t="s">
        <v>90</v>
      </c>
      <c r="B58" s="147"/>
      <c r="C58" s="147"/>
      <c r="D58" s="147"/>
      <c r="E58" s="147"/>
      <c r="F58" s="148"/>
      <c r="H58" s="10"/>
      <c r="I58" s="9"/>
      <c r="J58" s="10"/>
      <c r="L58" s="48"/>
      <c r="M58" s="50"/>
      <c r="N58" s="48"/>
    </row>
    <row r="59" spans="1:14" ht="15.75" thickBot="1">
      <c r="A59" s="35"/>
      <c r="B59" s="98" t="s">
        <v>91</v>
      </c>
      <c r="C59" s="25" t="s">
        <v>84</v>
      </c>
      <c r="D59" s="25"/>
      <c r="E59" s="24"/>
      <c r="F59" s="26"/>
    </row>
    <row r="60" spans="1:14">
      <c r="A60" s="124" t="s">
        <v>92</v>
      </c>
      <c r="B60" s="125">
        <v>18</v>
      </c>
      <c r="C60" s="118"/>
      <c r="D60" s="126"/>
      <c r="E60" s="61"/>
      <c r="F60" s="70"/>
      <c r="H60" s="10"/>
      <c r="I60" s="9"/>
      <c r="J60" s="10"/>
      <c r="L60" s="48"/>
      <c r="M60" s="50"/>
      <c r="N60" s="48"/>
    </row>
    <row r="61" spans="1:14">
      <c r="A61" s="21" t="s">
        <v>30</v>
      </c>
      <c r="B61" s="127">
        <v>1</v>
      </c>
      <c r="C61" s="21"/>
      <c r="D61" s="23"/>
      <c r="E61" s="19"/>
      <c r="F61" s="23"/>
    </row>
    <row r="62" spans="1:14">
      <c r="A62" s="124"/>
      <c r="B62" s="128"/>
      <c r="C62" s="72"/>
      <c r="D62" s="71"/>
      <c r="E62" s="63"/>
      <c r="F62" s="71"/>
      <c r="H62" s="10"/>
      <c r="I62" s="9"/>
      <c r="J62" s="10"/>
      <c r="L62" s="48"/>
      <c r="M62" s="50"/>
      <c r="N62" s="48"/>
    </row>
    <row r="63" spans="1:14">
      <c r="A63" s="19"/>
      <c r="B63" s="129"/>
      <c r="C63" s="21"/>
      <c r="D63" s="23"/>
      <c r="E63" s="19"/>
      <c r="F63" s="23"/>
    </row>
    <row r="64" spans="1:14" ht="15.75" thickBot="1">
      <c r="A64" s="54"/>
      <c r="B64" s="130"/>
      <c r="C64" s="55"/>
      <c r="D64" s="56"/>
      <c r="E64" s="54"/>
      <c r="F64" s="56"/>
      <c r="H64" s="10"/>
      <c r="I64" s="9"/>
      <c r="J64" s="10"/>
      <c r="L64" s="48"/>
      <c r="M64" s="50"/>
      <c r="N64" s="48"/>
    </row>
    <row r="66" spans="1:14" ht="15.75" thickBot="1">
      <c r="H66" s="10"/>
      <c r="I66" s="9"/>
      <c r="J66" s="10"/>
      <c r="L66" s="48"/>
      <c r="M66" s="50"/>
      <c r="N66" s="48"/>
    </row>
    <row r="67" spans="1:14" ht="15.75" thickBot="1">
      <c r="A67" s="149" t="s">
        <v>93</v>
      </c>
      <c r="B67" s="150"/>
      <c r="C67" s="150"/>
      <c r="D67" s="150"/>
      <c r="E67" s="150"/>
      <c r="F67" s="151"/>
    </row>
    <row r="68" spans="1:14" ht="15.75" thickBot="1">
      <c r="A68" s="73"/>
      <c r="B68" s="189" t="s">
        <v>94</v>
      </c>
      <c r="C68" s="188"/>
      <c r="D68" s="190"/>
      <c r="E68" s="75" t="s">
        <v>95</v>
      </c>
      <c r="F68" s="76"/>
      <c r="H68" s="10"/>
      <c r="I68" s="9"/>
      <c r="J68" s="10"/>
      <c r="L68" s="48"/>
      <c r="M68" s="50"/>
      <c r="N68" s="48"/>
    </row>
    <row r="69" spans="1:14">
      <c r="A69" s="20" t="s">
        <v>96</v>
      </c>
      <c r="B69" s="181"/>
      <c r="C69" s="182"/>
      <c r="D69" s="183"/>
      <c r="E69" s="19">
        <v>438000000</v>
      </c>
      <c r="F69" s="23"/>
    </row>
    <row r="70" spans="1:14">
      <c r="A70" s="64" t="s">
        <v>97</v>
      </c>
      <c r="B70" s="184"/>
      <c r="C70" s="154"/>
      <c r="D70" s="185"/>
      <c r="E70" s="63">
        <v>25000</v>
      </c>
      <c r="F70" s="71"/>
      <c r="H70" s="10"/>
      <c r="I70" s="9"/>
      <c r="J70" s="10"/>
      <c r="L70" s="48"/>
      <c r="M70" s="50"/>
      <c r="N70" s="48"/>
    </row>
    <row r="71" spans="1:14">
      <c r="A71" s="20" t="s">
        <v>98</v>
      </c>
      <c r="B71" s="186"/>
      <c r="C71" s="167"/>
      <c r="D71" s="187"/>
      <c r="E71" s="19" t="s">
        <v>99</v>
      </c>
      <c r="F71" s="23"/>
    </row>
    <row r="72" spans="1:14" ht="15.75" thickBot="1">
      <c r="A72" s="66"/>
      <c r="B72" s="152"/>
      <c r="C72" s="153"/>
      <c r="D72" s="155"/>
      <c r="E72" s="54"/>
      <c r="F72" s="56"/>
      <c r="H72" s="10"/>
      <c r="I72" s="9"/>
      <c r="J72" s="10"/>
      <c r="L72" s="48"/>
      <c r="M72" s="50"/>
      <c r="N72" s="48"/>
    </row>
    <row r="74" spans="1:14" ht="15.75" thickBot="1">
      <c r="H74" s="10"/>
      <c r="I74" s="9"/>
      <c r="J74" s="10"/>
      <c r="L74" s="48"/>
      <c r="M74" s="50"/>
      <c r="N74" s="48"/>
    </row>
    <row r="75" spans="1:14" ht="15.75" thickBot="1">
      <c r="A75" s="109" t="s">
        <v>100</v>
      </c>
      <c r="B75" s="104"/>
      <c r="C75" s="104"/>
      <c r="D75" s="104"/>
      <c r="E75" s="104"/>
      <c r="F75" s="105"/>
    </row>
    <row r="76" spans="1:14" ht="15.75" thickBot="1">
      <c r="A76" s="106" t="s">
        <v>101</v>
      </c>
      <c r="B76" s="107"/>
      <c r="C76" s="107"/>
      <c r="D76" s="107"/>
      <c r="E76" s="107"/>
      <c r="F76" s="108"/>
      <c r="H76" s="10"/>
      <c r="I76" s="9"/>
      <c r="J76" s="10"/>
      <c r="L76" s="48"/>
      <c r="M76" s="50"/>
      <c r="N76" s="48"/>
    </row>
    <row r="77" spans="1:14" ht="15.75" thickBot="1">
      <c r="A77" s="103" t="s">
        <v>102</v>
      </c>
      <c r="B77" s="104"/>
      <c r="C77" s="104"/>
      <c r="D77" s="104"/>
      <c r="E77" s="104"/>
      <c r="F77" s="105"/>
    </row>
    <row r="78" spans="1:14" ht="15.75" thickBot="1">
      <c r="A78" s="106" t="s">
        <v>103</v>
      </c>
      <c r="B78" s="107"/>
      <c r="C78" s="107"/>
      <c r="D78" s="107"/>
      <c r="E78" s="107"/>
      <c r="F78" s="108"/>
      <c r="H78" s="10"/>
      <c r="I78" s="9"/>
      <c r="J78" s="10"/>
      <c r="L78" s="48"/>
      <c r="M78" s="50"/>
      <c r="N78" s="48"/>
    </row>
    <row r="79" spans="1:14" ht="15.75" thickBot="1">
      <c r="A79" s="103" t="s">
        <v>104</v>
      </c>
      <c r="B79" s="104"/>
      <c r="C79" s="104"/>
      <c r="D79" s="104"/>
      <c r="E79" s="104"/>
      <c r="F79" s="105"/>
    </row>
    <row r="80" spans="1:14" ht="15.75" thickBot="1">
      <c r="A80" s="106" t="s">
        <v>105</v>
      </c>
      <c r="B80" s="107"/>
      <c r="C80" s="107"/>
      <c r="D80" s="107"/>
      <c r="E80" s="107"/>
      <c r="F80" s="108"/>
      <c r="H80" s="10"/>
      <c r="I80" s="9"/>
      <c r="J80" s="10"/>
      <c r="L80" s="48"/>
      <c r="M80" s="50"/>
      <c r="N80" s="48"/>
    </row>
    <row r="81" spans="1:14" ht="15.75" thickBot="1">
      <c r="A81" s="103"/>
      <c r="B81" s="104"/>
      <c r="C81" s="104"/>
      <c r="D81" s="104"/>
      <c r="E81" s="104"/>
      <c r="F81" s="105"/>
    </row>
    <row r="82" spans="1:14" ht="15.75" thickBot="1">
      <c r="A82" s="106"/>
      <c r="B82" s="107"/>
      <c r="C82" s="107"/>
      <c r="D82" s="107"/>
      <c r="E82" s="107"/>
      <c r="F82" s="108"/>
      <c r="H82" s="10"/>
      <c r="I82" s="9"/>
      <c r="J82" s="10"/>
      <c r="L82" s="48"/>
      <c r="M82" s="50"/>
      <c r="N82" s="48"/>
    </row>
    <row r="83" spans="1:14" ht="15.75" thickBot="1">
      <c r="A83" s="103"/>
      <c r="B83" s="104"/>
      <c r="C83" s="104"/>
      <c r="D83" s="104"/>
      <c r="E83" s="104"/>
      <c r="F83" s="105"/>
    </row>
    <row r="84" spans="1:14" ht="15.75" thickBot="1">
      <c r="A84" s="106"/>
      <c r="B84" s="107"/>
      <c r="C84" s="107"/>
      <c r="D84" s="107"/>
      <c r="E84" s="107"/>
      <c r="F84" s="108"/>
      <c r="H84" s="10"/>
      <c r="I84" s="9"/>
      <c r="J84" s="10"/>
      <c r="L84" s="48"/>
      <c r="M84" s="50"/>
      <c r="N84" s="48"/>
    </row>
    <row r="85" spans="1:14" ht="15.75" thickBot="1">
      <c r="A85" s="103"/>
      <c r="B85" s="104"/>
      <c r="C85" s="104"/>
      <c r="D85" s="104"/>
      <c r="E85" s="104"/>
      <c r="F85" s="105"/>
    </row>
    <row r="86" spans="1:14">
      <c r="H86" s="10"/>
      <c r="I86" s="9"/>
      <c r="J86" s="10"/>
      <c r="L86" s="48"/>
      <c r="M86" s="50"/>
      <c r="N86" s="48"/>
    </row>
    <row r="88" spans="1:14">
      <c r="H88" s="10"/>
      <c r="I88" s="9"/>
      <c r="J88" s="10"/>
      <c r="L88" s="48"/>
      <c r="M88" s="50"/>
      <c r="N88" s="48"/>
    </row>
    <row r="90" spans="1:14">
      <c r="H90" s="10"/>
      <c r="I90" s="9"/>
      <c r="J90" s="10"/>
      <c r="L90" s="48"/>
      <c r="M90" s="50"/>
      <c r="N90" s="48"/>
    </row>
    <row r="92" spans="1:14">
      <c r="H92" s="10"/>
      <c r="I92" s="9"/>
      <c r="J92" s="10"/>
      <c r="L92" s="48"/>
      <c r="M92" s="50"/>
      <c r="N92" s="48"/>
    </row>
    <row r="94" spans="1:14">
      <c r="H94" s="10"/>
      <c r="I94" s="9"/>
      <c r="J94" s="10"/>
      <c r="L94" s="48"/>
      <c r="M94" s="50"/>
      <c r="N94" s="48"/>
    </row>
    <row r="96" spans="1:14">
      <c r="H96" s="10"/>
      <c r="I96" s="9"/>
      <c r="J96" s="10"/>
      <c r="L96" s="48"/>
      <c r="M96" s="50"/>
      <c r="N96" s="48"/>
    </row>
    <row r="98" spans="8:14">
      <c r="H98" s="10"/>
      <c r="I98" s="9"/>
      <c r="J98" s="10"/>
      <c r="L98" s="48"/>
      <c r="M98" s="50"/>
      <c r="N98" s="48"/>
    </row>
    <row r="100" spans="8:14">
      <c r="H100" s="10"/>
      <c r="I100" s="9"/>
      <c r="J100" s="10"/>
      <c r="L100" s="48"/>
      <c r="M100" s="50"/>
      <c r="N100" s="48"/>
    </row>
    <row r="102" spans="8:14">
      <c r="H102" s="10"/>
      <c r="I102" s="9"/>
      <c r="J102" s="10"/>
      <c r="L102" s="48"/>
      <c r="M102" s="50"/>
      <c r="N102" s="48"/>
    </row>
    <row r="104" spans="8:14">
      <c r="H104" s="10"/>
      <c r="I104" s="9"/>
      <c r="J104" s="10"/>
      <c r="L104" s="48"/>
      <c r="M104" s="50"/>
      <c r="N104" s="48"/>
    </row>
    <row r="106" spans="8:14">
      <c r="H106" s="10"/>
      <c r="I106" s="9"/>
      <c r="J106" s="10"/>
      <c r="L106" s="48"/>
      <c r="M106" s="50"/>
      <c r="N106" s="48"/>
    </row>
    <row r="108" spans="8:14">
      <c r="H108" s="10"/>
      <c r="I108" s="9"/>
      <c r="J108" s="10"/>
      <c r="L108" s="48"/>
      <c r="M108" s="50"/>
      <c r="N108" s="48"/>
    </row>
    <row r="110" spans="8:14">
      <c r="H110" s="10"/>
      <c r="I110" s="9"/>
      <c r="J110" s="10"/>
      <c r="L110" s="48"/>
      <c r="M110" s="50"/>
      <c r="N110" s="48"/>
    </row>
    <row r="112" spans="8:14">
      <c r="H112" s="10"/>
      <c r="I112" s="9"/>
      <c r="J112" s="10"/>
      <c r="L112" s="48"/>
      <c r="M112" s="50"/>
      <c r="N112" s="48"/>
    </row>
    <row r="114" spans="8:14">
      <c r="H114" s="10"/>
      <c r="I114" s="9"/>
      <c r="J114" s="10"/>
      <c r="L114" s="48"/>
      <c r="M114" s="50"/>
      <c r="N114" s="48"/>
    </row>
    <row r="116" spans="8:14">
      <c r="H116" s="10"/>
      <c r="I116" s="9"/>
      <c r="J116" s="10"/>
      <c r="L116" s="48"/>
      <c r="M116" s="50"/>
      <c r="N116" s="48"/>
    </row>
    <row r="118" spans="8:14">
      <c r="H118" s="10"/>
      <c r="I118" s="9"/>
      <c r="J118" s="10"/>
      <c r="L118" s="48"/>
      <c r="M118" s="50"/>
      <c r="N118" s="48"/>
    </row>
    <row r="120" spans="8:14">
      <c r="H120" s="10"/>
      <c r="I120" s="9"/>
      <c r="J120" s="10"/>
      <c r="L120" s="48"/>
      <c r="M120" s="50"/>
      <c r="N120" s="48"/>
    </row>
    <row r="122" spans="8:14">
      <c r="H122" s="10"/>
      <c r="I122" s="9"/>
      <c r="J122" s="10"/>
      <c r="L122" s="48"/>
      <c r="M122" s="50"/>
      <c r="N122" s="48"/>
    </row>
    <row r="124" spans="8:14">
      <c r="H124" s="10"/>
      <c r="I124" s="9"/>
      <c r="J124" s="10"/>
      <c r="L124" s="48"/>
      <c r="M124" s="50"/>
      <c r="N124" s="48"/>
    </row>
    <row r="126" spans="8:14">
      <c r="H126" s="10"/>
      <c r="I126" s="9"/>
      <c r="J126" s="10"/>
      <c r="L126" s="48"/>
      <c r="M126" s="50"/>
      <c r="N126" s="48"/>
    </row>
    <row r="128" spans="8:14">
      <c r="H128" s="10"/>
      <c r="I128" s="9"/>
      <c r="J128" s="10"/>
      <c r="L128" s="48"/>
      <c r="M128" s="50"/>
      <c r="N128" s="48"/>
    </row>
    <row r="130" spans="8:14">
      <c r="H130" s="10"/>
      <c r="I130" s="9"/>
      <c r="J130" s="10"/>
      <c r="L130" s="48"/>
      <c r="M130" s="50"/>
      <c r="N130" s="48"/>
    </row>
    <row r="132" spans="8:14">
      <c r="H132" s="10"/>
      <c r="I132" s="9"/>
      <c r="J132" s="10"/>
      <c r="L132" s="48"/>
      <c r="M132" s="50"/>
      <c r="N132" s="48"/>
    </row>
    <row r="134" spans="8:14">
      <c r="H134" s="10"/>
      <c r="I134" s="9"/>
      <c r="J134" s="10"/>
      <c r="L134" s="48"/>
      <c r="M134" s="50"/>
      <c r="N134" s="48"/>
    </row>
    <row r="136" spans="8:14">
      <c r="H136" s="10"/>
      <c r="I136" s="9"/>
      <c r="J136" s="10"/>
      <c r="L136" s="48"/>
      <c r="M136" s="50"/>
      <c r="N136" s="48"/>
    </row>
    <row r="138" spans="8:14">
      <c r="H138" s="10"/>
      <c r="I138" s="9"/>
      <c r="J138" s="10"/>
      <c r="L138" s="48"/>
      <c r="M138" s="50"/>
      <c r="N138" s="48"/>
    </row>
    <row r="140" spans="8:14">
      <c r="H140" s="10"/>
      <c r="I140" s="9"/>
      <c r="J140" s="10"/>
      <c r="L140" s="48"/>
      <c r="M140" s="50"/>
      <c r="N140" s="48"/>
    </row>
    <row r="142" spans="8:14">
      <c r="H142" s="10"/>
      <c r="I142" s="9"/>
      <c r="J142" s="10"/>
      <c r="L142" s="48"/>
      <c r="M142" s="50"/>
      <c r="N142" s="48"/>
    </row>
    <row r="144" spans="8:14">
      <c r="H144" s="10"/>
      <c r="I144" s="9"/>
      <c r="J144" s="10"/>
      <c r="L144" s="48"/>
      <c r="M144" s="50"/>
      <c r="N144" s="48"/>
    </row>
    <row r="146" spans="8:14">
      <c r="H146" s="10"/>
      <c r="I146" s="9"/>
      <c r="J146" s="10"/>
      <c r="L146" s="48"/>
      <c r="M146" s="50"/>
      <c r="N146" s="48"/>
    </row>
    <row r="148" spans="8:14">
      <c r="H148" s="10"/>
      <c r="I148" s="9"/>
      <c r="J148" s="10"/>
      <c r="L148" s="48"/>
      <c r="M148" s="50"/>
      <c r="N148" s="48"/>
    </row>
    <row r="150" spans="8:14">
      <c r="H150" s="10"/>
      <c r="I150" s="9"/>
      <c r="J150" s="10"/>
      <c r="L150" s="48"/>
      <c r="M150" s="50"/>
      <c r="N150" s="48"/>
    </row>
    <row r="152" spans="8:14">
      <c r="H152" s="10"/>
      <c r="I152" s="9"/>
      <c r="J152" s="10"/>
      <c r="L152" s="48"/>
      <c r="M152" s="50"/>
      <c r="N152" s="48"/>
    </row>
    <row r="154" spans="8:14">
      <c r="H154" s="10"/>
      <c r="I154" s="9"/>
      <c r="J154" s="10"/>
      <c r="L154" s="48"/>
      <c r="M154" s="50"/>
      <c r="N154" s="48"/>
    </row>
    <row r="156" spans="8:14">
      <c r="H156" s="10"/>
      <c r="I156" s="9"/>
      <c r="J156" s="10"/>
      <c r="L156" s="48"/>
      <c r="M156" s="50"/>
      <c r="N156" s="48"/>
    </row>
    <row r="158" spans="8:14">
      <c r="H158" s="10"/>
      <c r="I158" s="9"/>
      <c r="J158" s="10"/>
      <c r="L158" s="48"/>
      <c r="M158" s="50"/>
      <c r="N158" s="48"/>
    </row>
    <row r="160" spans="8:14">
      <c r="H160" s="10"/>
      <c r="I160" s="9"/>
      <c r="J160" s="10"/>
      <c r="L160" s="48"/>
      <c r="M160" s="50"/>
      <c r="N160" s="48"/>
    </row>
    <row r="162" spans="8:14">
      <c r="H162" s="10"/>
      <c r="I162" s="9"/>
      <c r="J162" s="10"/>
      <c r="L162" s="48"/>
      <c r="M162" s="50"/>
      <c r="N162" s="48"/>
    </row>
    <row r="164" spans="8:14">
      <c r="H164" s="10"/>
      <c r="I164" s="9"/>
      <c r="J164" s="10"/>
      <c r="L164" s="48"/>
      <c r="M164" s="50"/>
      <c r="N164" s="48"/>
    </row>
    <row r="166" spans="8:14">
      <c r="H166" s="10"/>
      <c r="I166" s="9"/>
      <c r="J166" s="10"/>
      <c r="L166" s="48"/>
      <c r="M166" s="50"/>
      <c r="N166" s="48"/>
    </row>
    <row r="168" spans="8:14">
      <c r="H168" s="10"/>
      <c r="I168" s="9"/>
      <c r="J168" s="10"/>
      <c r="L168" s="48"/>
      <c r="M168" s="50"/>
      <c r="N168" s="48"/>
    </row>
    <row r="170" spans="8:14">
      <c r="H170" s="10"/>
      <c r="I170" s="9"/>
      <c r="J170" s="10"/>
      <c r="L170" s="48"/>
      <c r="M170" s="50"/>
      <c r="N170" s="48"/>
    </row>
    <row r="172" spans="8:14">
      <c r="H172" s="10"/>
      <c r="I172" s="9"/>
      <c r="J172" s="10"/>
      <c r="L172" s="48"/>
      <c r="M172" s="50"/>
      <c r="N172" s="48"/>
    </row>
    <row r="174" spans="8:14">
      <c r="H174" s="10"/>
      <c r="I174" s="9"/>
      <c r="J174" s="10"/>
      <c r="L174" s="48"/>
      <c r="M174" s="50"/>
      <c r="N174" s="48"/>
    </row>
    <row r="176" spans="8:14">
      <c r="H176" s="10"/>
      <c r="I176" s="9"/>
      <c r="J176" s="10"/>
      <c r="L176" s="48"/>
      <c r="M176" s="50"/>
      <c r="N176" s="48"/>
    </row>
    <row r="178" spans="8:14">
      <c r="H178" s="10"/>
      <c r="I178" s="9"/>
      <c r="J178" s="10"/>
      <c r="L178" s="48"/>
      <c r="M178" s="50"/>
      <c r="N178" s="48"/>
    </row>
    <row r="180" spans="8:14">
      <c r="H180" s="10"/>
      <c r="I180" s="9"/>
      <c r="J180" s="10"/>
      <c r="L180" s="48"/>
      <c r="M180" s="50"/>
      <c r="N180" s="48"/>
    </row>
    <row r="182" spans="8:14">
      <c r="H182" s="10"/>
      <c r="I182" s="9"/>
      <c r="J182" s="10"/>
      <c r="L182" s="48"/>
      <c r="M182" s="50"/>
      <c r="N182" s="48"/>
    </row>
    <row r="184" spans="8:14">
      <c r="H184" s="10"/>
      <c r="I184" s="9"/>
      <c r="J184" s="10"/>
      <c r="L184" s="48"/>
      <c r="M184" s="50"/>
      <c r="N184" s="48"/>
    </row>
    <row r="186" spans="8:14">
      <c r="H186" s="10"/>
      <c r="I186" s="9"/>
      <c r="J186" s="10"/>
      <c r="L186" s="48"/>
      <c r="M186" s="50"/>
      <c r="N186" s="48"/>
    </row>
    <row r="188" spans="8:14">
      <c r="H188" s="10"/>
      <c r="I188" s="9"/>
      <c r="J188" s="10"/>
      <c r="L188" s="48"/>
      <c r="M188" s="50"/>
      <c r="N188" s="48"/>
    </row>
    <row r="190" spans="8:14">
      <c r="H190" s="10"/>
      <c r="I190" s="9"/>
      <c r="J190" s="10"/>
      <c r="L190" s="48"/>
      <c r="M190" s="50"/>
      <c r="N190" s="48"/>
    </row>
    <row r="192" spans="8:14">
      <c r="H192" s="10"/>
      <c r="I192" s="9"/>
      <c r="J192" s="10"/>
      <c r="L192" s="48"/>
      <c r="M192" s="50"/>
      <c r="N192" s="48"/>
    </row>
    <row r="194" spans="8:14">
      <c r="H194" s="10"/>
      <c r="I194" s="9"/>
      <c r="J194" s="10"/>
      <c r="L194" s="48"/>
      <c r="M194" s="50"/>
      <c r="N194" s="48"/>
    </row>
    <row r="196" spans="8:14">
      <c r="H196" s="10"/>
      <c r="I196" s="9"/>
      <c r="J196" s="10"/>
      <c r="L196" s="48"/>
      <c r="M196" s="50"/>
      <c r="N196" s="48"/>
    </row>
    <row r="198" spans="8:14">
      <c r="H198" s="10"/>
      <c r="I198" s="9"/>
      <c r="J198" s="10"/>
      <c r="L198" s="48"/>
      <c r="M198" s="50"/>
      <c r="N198" s="48"/>
    </row>
    <row r="200" spans="8:14">
      <c r="H200" s="10"/>
      <c r="I200" s="9"/>
      <c r="J200" s="10"/>
      <c r="L200" s="48"/>
      <c r="M200" s="50"/>
      <c r="N200" s="48"/>
    </row>
    <row r="202" spans="8:14">
      <c r="H202" s="10"/>
      <c r="I202" s="9"/>
      <c r="J202" s="10"/>
      <c r="L202" s="48"/>
      <c r="M202" s="50"/>
      <c r="N202" s="48"/>
    </row>
    <row r="204" spans="8:14">
      <c r="H204" s="10"/>
      <c r="I204" s="9"/>
      <c r="J204" s="10"/>
      <c r="L204" s="48"/>
      <c r="M204" s="50"/>
      <c r="N204" s="48"/>
    </row>
    <row r="206" spans="8:14">
      <c r="H206" s="10"/>
      <c r="I206" s="9"/>
      <c r="J206" s="10"/>
      <c r="L206" s="48"/>
      <c r="M206" s="50"/>
      <c r="N206" s="48"/>
    </row>
    <row r="208" spans="8:14">
      <c r="H208" s="10"/>
      <c r="I208" s="9"/>
      <c r="J208" s="10"/>
      <c r="L208" s="48"/>
      <c r="M208" s="50"/>
      <c r="N208" s="48"/>
    </row>
    <row r="210" spans="8:14">
      <c r="H210" s="10"/>
      <c r="I210" s="9"/>
      <c r="J210" s="10"/>
      <c r="L210" s="48"/>
      <c r="M210" s="50"/>
      <c r="N210" s="48"/>
    </row>
    <row r="212" spans="8:14">
      <c r="H212" s="10"/>
      <c r="I212" s="9"/>
      <c r="J212" s="10"/>
      <c r="L212" s="48"/>
      <c r="M212" s="50"/>
      <c r="N212" s="48"/>
    </row>
    <row r="214" spans="8:14">
      <c r="H214" s="10"/>
      <c r="I214" s="9"/>
      <c r="J214" s="10"/>
      <c r="L214" s="48"/>
      <c r="M214" s="50"/>
      <c r="N214" s="48"/>
    </row>
    <row r="216" spans="8:14">
      <c r="H216" s="10"/>
      <c r="I216" s="9"/>
      <c r="J216" s="10"/>
      <c r="L216" s="48"/>
      <c r="M216" s="50"/>
      <c r="N216" s="48"/>
    </row>
    <row r="218" spans="8:14">
      <c r="H218" s="10"/>
      <c r="I218" s="9"/>
      <c r="J218" s="10"/>
      <c r="L218" s="48"/>
      <c r="M218" s="50"/>
      <c r="N218" s="48"/>
    </row>
    <row r="220" spans="8:14">
      <c r="H220" s="10"/>
      <c r="I220" s="9"/>
      <c r="J220" s="10"/>
      <c r="L220" s="48"/>
      <c r="M220" s="50"/>
      <c r="N220" s="48"/>
    </row>
    <row r="222" spans="8:14">
      <c r="H222" s="10"/>
      <c r="I222" s="9"/>
      <c r="J222" s="10"/>
      <c r="L222" s="48"/>
      <c r="M222" s="50"/>
      <c r="N222" s="48"/>
    </row>
    <row r="224" spans="8:14">
      <c r="H224" s="10"/>
      <c r="I224" s="9"/>
      <c r="J224" s="10"/>
      <c r="L224" s="48"/>
      <c r="M224" s="50"/>
      <c r="N224" s="48"/>
    </row>
    <row r="226" spans="8:14">
      <c r="H226" s="10"/>
      <c r="I226" s="9"/>
      <c r="J226" s="10"/>
      <c r="L226" s="48"/>
      <c r="M226" s="50"/>
      <c r="N226" s="48"/>
    </row>
    <row r="228" spans="8:14">
      <c r="H228" s="10"/>
      <c r="I228" s="9"/>
      <c r="J228" s="10"/>
      <c r="L228" s="48"/>
      <c r="M228" s="50"/>
      <c r="N228" s="48"/>
    </row>
    <row r="230" spans="8:14">
      <c r="H230" s="10"/>
      <c r="I230" s="9"/>
      <c r="J230" s="10"/>
      <c r="L230" s="48"/>
      <c r="M230" s="50"/>
      <c r="N230" s="48"/>
    </row>
    <row r="232" spans="8:14">
      <c r="H232" s="10"/>
      <c r="I232" s="9"/>
      <c r="J232" s="10"/>
      <c r="L232" s="48"/>
      <c r="M232" s="50"/>
      <c r="N232" s="48"/>
    </row>
    <row r="234" spans="8:14">
      <c r="H234" s="10"/>
      <c r="I234" s="9"/>
      <c r="J234" s="10"/>
      <c r="L234" s="48"/>
      <c r="M234" s="50"/>
      <c r="N234" s="48"/>
    </row>
    <row r="236" spans="8:14">
      <c r="H236" s="10"/>
      <c r="I236" s="9"/>
      <c r="J236" s="10"/>
      <c r="L236" s="48"/>
      <c r="M236" s="50"/>
      <c r="N236" s="48"/>
    </row>
    <row r="238" spans="8:14">
      <c r="H238" s="10"/>
      <c r="I238" s="9"/>
      <c r="J238" s="10"/>
      <c r="L238" s="48"/>
      <c r="M238" s="50"/>
      <c r="N238" s="48"/>
    </row>
    <row r="240" spans="8:14">
      <c r="H240" s="10"/>
      <c r="I240" s="9"/>
      <c r="J240" s="10"/>
      <c r="L240" s="48"/>
      <c r="M240" s="50"/>
      <c r="N240" s="48"/>
    </row>
    <row r="242" spans="8:14">
      <c r="H242" s="10"/>
      <c r="I242" s="9"/>
      <c r="J242" s="10"/>
      <c r="L242" s="48"/>
      <c r="M242" s="50"/>
      <c r="N242" s="48"/>
    </row>
    <row r="244" spans="8:14">
      <c r="H244" s="10"/>
      <c r="I244" s="9"/>
      <c r="J244" s="10"/>
      <c r="L244" s="48"/>
      <c r="M244" s="50"/>
      <c r="N244" s="48"/>
    </row>
    <row r="246" spans="8:14">
      <c r="H246" s="10"/>
      <c r="I246" s="9"/>
      <c r="J246" s="10"/>
      <c r="L246" s="48"/>
      <c r="M246" s="50"/>
      <c r="N246" s="48"/>
    </row>
    <row r="248" spans="8:14">
      <c r="H248" s="10"/>
      <c r="I248" s="9"/>
      <c r="J248" s="10"/>
      <c r="L248" s="48"/>
      <c r="M248" s="50"/>
      <c r="N248" s="48"/>
    </row>
    <row r="250" spans="8:14">
      <c r="H250" s="10"/>
      <c r="I250" s="9"/>
      <c r="J250" s="10"/>
      <c r="L250" s="48"/>
      <c r="M250" s="50"/>
      <c r="N250" s="48"/>
    </row>
    <row r="252" spans="8:14">
      <c r="H252" s="10"/>
      <c r="I252" s="9"/>
      <c r="J252" s="10"/>
      <c r="L252" s="48"/>
      <c r="M252" s="50"/>
      <c r="N252" s="48"/>
    </row>
    <row r="254" spans="8:14">
      <c r="H254" s="10"/>
      <c r="I254" s="9"/>
      <c r="J254" s="10"/>
      <c r="L254" s="48"/>
      <c r="M254" s="50"/>
      <c r="N254" s="48"/>
    </row>
    <row r="256" spans="8:14">
      <c r="H256" s="10"/>
      <c r="I256" s="9"/>
      <c r="J256" s="10"/>
      <c r="L256" s="48"/>
      <c r="M256" s="50"/>
      <c r="N256" s="48"/>
    </row>
    <row r="258" spans="8:14">
      <c r="H258" s="10"/>
      <c r="I258" s="9"/>
      <c r="J258" s="10"/>
      <c r="L258" s="48"/>
      <c r="M258" s="50"/>
      <c r="N258" s="48"/>
    </row>
    <row r="260" spans="8:14">
      <c r="H260" s="10"/>
      <c r="I260" s="9"/>
      <c r="J260" s="10"/>
      <c r="L260" s="48"/>
      <c r="M260" s="50"/>
      <c r="N260" s="48"/>
    </row>
    <row r="262" spans="8:14">
      <c r="H262" s="10"/>
      <c r="I262" s="9"/>
      <c r="J262" s="10"/>
      <c r="L262" s="48"/>
      <c r="M262" s="50"/>
      <c r="N262" s="48"/>
    </row>
    <row r="264" spans="8:14">
      <c r="H264" s="10"/>
      <c r="I264" s="9"/>
      <c r="J264" s="10"/>
      <c r="L264" s="48"/>
      <c r="M264" s="50"/>
      <c r="N264" s="48"/>
    </row>
    <row r="266" spans="8:14">
      <c r="H266" s="10"/>
      <c r="I266" s="9"/>
      <c r="J266" s="10"/>
      <c r="L266" s="48"/>
      <c r="M266" s="50"/>
      <c r="N266" s="48"/>
    </row>
    <row r="268" spans="8:14">
      <c r="H268" s="10"/>
      <c r="I268" s="9"/>
      <c r="J268" s="10"/>
      <c r="L268" s="48"/>
      <c r="M268" s="50"/>
      <c r="N268" s="48"/>
    </row>
    <row r="270" spans="8:14">
      <c r="H270" s="10"/>
      <c r="I270" s="9"/>
      <c r="J270" s="10"/>
      <c r="L270" s="48"/>
      <c r="M270" s="50"/>
      <c r="N270" s="48"/>
    </row>
    <row r="272" spans="8:14">
      <c r="H272" s="10"/>
      <c r="I272" s="9"/>
      <c r="J272" s="10"/>
      <c r="L272" s="48"/>
      <c r="M272" s="50"/>
      <c r="N272" s="48"/>
    </row>
    <row r="274" spans="8:14">
      <c r="H274" s="10"/>
      <c r="I274" s="9"/>
      <c r="J274" s="10"/>
      <c r="L274" s="48"/>
      <c r="M274" s="50"/>
      <c r="N274" s="48"/>
    </row>
    <row r="276" spans="8:14">
      <c r="H276" s="10"/>
      <c r="I276" s="9"/>
      <c r="J276" s="10"/>
      <c r="L276" s="48"/>
      <c r="M276" s="50"/>
      <c r="N276" s="48"/>
    </row>
    <row r="278" spans="8:14">
      <c r="H278" s="10"/>
      <c r="I278" s="9"/>
      <c r="J278" s="10"/>
      <c r="L278" s="48"/>
      <c r="M278" s="50"/>
      <c r="N278" s="48"/>
    </row>
    <row r="280" spans="8:14">
      <c r="H280" s="10"/>
      <c r="I280" s="9"/>
      <c r="J280" s="10"/>
      <c r="L280" s="48"/>
      <c r="M280" s="50"/>
      <c r="N280" s="48"/>
    </row>
    <row r="282" spans="8:14">
      <c r="H282" s="10"/>
      <c r="I282" s="9"/>
      <c r="J282" s="10"/>
      <c r="L282" s="48"/>
      <c r="M282" s="50"/>
      <c r="N282" s="48"/>
    </row>
    <row r="284" spans="8:14">
      <c r="H284" s="10"/>
      <c r="I284" s="9"/>
      <c r="J284" s="10"/>
      <c r="L284" s="48"/>
      <c r="M284" s="50"/>
      <c r="N284" s="48"/>
    </row>
    <row r="286" spans="8:14">
      <c r="H286" s="10"/>
      <c r="I286" s="9"/>
      <c r="J286" s="10"/>
      <c r="L286" s="48"/>
      <c r="M286" s="50"/>
      <c r="N286" s="48"/>
    </row>
    <row r="288" spans="8:14">
      <c r="H288" s="10"/>
      <c r="I288" s="9"/>
      <c r="J288" s="10"/>
      <c r="L288" s="48"/>
      <c r="M288" s="50"/>
      <c r="N288" s="48"/>
    </row>
    <row r="290" spans="8:14">
      <c r="H290" s="10"/>
      <c r="I290" s="9"/>
      <c r="J290" s="10"/>
      <c r="L290" s="48"/>
      <c r="M290" s="50"/>
      <c r="N290" s="48"/>
    </row>
    <row r="292" spans="8:14">
      <c r="H292" s="10"/>
      <c r="I292" s="9"/>
      <c r="J292" s="10"/>
      <c r="L292" s="48"/>
      <c r="M292" s="50"/>
      <c r="N292" s="48"/>
    </row>
    <row r="294" spans="8:14">
      <c r="H294" s="10"/>
      <c r="I294" s="9"/>
      <c r="J294" s="10"/>
      <c r="L294" s="48"/>
      <c r="M294" s="50"/>
      <c r="N294" s="48"/>
    </row>
    <row r="296" spans="8:14">
      <c r="H296" s="10"/>
      <c r="I296" s="9"/>
      <c r="J296" s="10"/>
      <c r="L296" s="48"/>
      <c r="M296" s="50"/>
      <c r="N296" s="48"/>
    </row>
    <row r="298" spans="8:14">
      <c r="H298" s="10"/>
      <c r="I298" s="9"/>
      <c r="J298" s="10"/>
      <c r="L298" s="48"/>
      <c r="M298" s="50"/>
      <c r="N298" s="48"/>
    </row>
    <row r="300" spans="8:14">
      <c r="H300" s="10"/>
      <c r="I300" s="9"/>
      <c r="J300" s="10"/>
      <c r="L300" s="48"/>
      <c r="M300" s="50"/>
      <c r="N300" s="48"/>
    </row>
    <row r="302" spans="8:14">
      <c r="H302" s="10"/>
      <c r="I302" s="9"/>
      <c r="J302" s="10"/>
      <c r="L302" s="48"/>
      <c r="M302" s="50"/>
      <c r="N302" s="48"/>
    </row>
    <row r="304" spans="8:14">
      <c r="H304" s="10"/>
      <c r="I304" s="9"/>
      <c r="J304" s="10"/>
      <c r="L304" s="48"/>
      <c r="M304" s="50"/>
      <c r="N304" s="48"/>
    </row>
    <row r="306" spans="8:14">
      <c r="H306" s="10"/>
      <c r="I306" s="9"/>
      <c r="J306" s="10"/>
      <c r="L306" s="48"/>
      <c r="M306" s="50"/>
      <c r="N306" s="48"/>
    </row>
    <row r="308" spans="8:14">
      <c r="H308" s="10"/>
      <c r="I308" s="9"/>
      <c r="J308" s="10"/>
      <c r="L308" s="48"/>
      <c r="M308" s="50"/>
      <c r="N308" s="48"/>
    </row>
    <row r="310" spans="8:14">
      <c r="H310" s="10"/>
      <c r="I310" s="9"/>
      <c r="J310" s="10"/>
      <c r="L310" s="48"/>
      <c r="M310" s="50"/>
      <c r="N310" s="48"/>
    </row>
    <row r="312" spans="8:14">
      <c r="H312" s="10"/>
      <c r="I312" s="9"/>
      <c r="J312" s="10"/>
      <c r="L312" s="48"/>
      <c r="M312" s="50"/>
      <c r="N312" s="48"/>
    </row>
    <row r="314" spans="8:14">
      <c r="H314" s="10"/>
      <c r="I314" s="9"/>
      <c r="J314" s="10"/>
      <c r="L314" s="48"/>
      <c r="M314" s="50"/>
      <c r="N314" s="48"/>
    </row>
    <row r="316" spans="8:14">
      <c r="H316" s="10"/>
      <c r="I316" s="9"/>
      <c r="J316" s="10"/>
      <c r="L316" s="48"/>
      <c r="M316" s="50"/>
      <c r="N316" s="48"/>
    </row>
    <row r="318" spans="8:14">
      <c r="H318" s="10"/>
      <c r="I318" s="9"/>
      <c r="J318" s="10"/>
      <c r="L318" s="48"/>
      <c r="M318" s="50"/>
      <c r="N318" s="48"/>
    </row>
    <row r="320" spans="8:14">
      <c r="H320" s="10"/>
      <c r="I320" s="9"/>
      <c r="J320" s="10"/>
      <c r="L320" s="48"/>
      <c r="M320" s="50"/>
      <c r="N320" s="48"/>
    </row>
    <row r="322" spans="8:14">
      <c r="H322" s="10"/>
      <c r="I322" s="9"/>
      <c r="J322" s="10"/>
      <c r="L322" s="48"/>
      <c r="M322" s="50"/>
      <c r="N322" s="48"/>
    </row>
    <row r="324" spans="8:14">
      <c r="H324" s="10"/>
      <c r="I324" s="9"/>
      <c r="J324" s="10"/>
      <c r="L324" s="48"/>
      <c r="M324" s="50"/>
      <c r="N324" s="48"/>
    </row>
    <row r="326" spans="8:14">
      <c r="H326" s="10"/>
      <c r="I326" s="9"/>
      <c r="J326" s="10"/>
      <c r="L326" s="48"/>
      <c r="M326" s="50"/>
      <c r="N326" s="48"/>
    </row>
    <row r="328" spans="8:14">
      <c r="H328" s="10"/>
      <c r="I328" s="9"/>
      <c r="J328" s="10"/>
      <c r="L328" s="48"/>
      <c r="M328" s="50"/>
      <c r="N328" s="48"/>
    </row>
    <row r="330" spans="8:14">
      <c r="H330" s="10"/>
      <c r="I330" s="9"/>
      <c r="J330" s="10"/>
      <c r="L330" s="48"/>
      <c r="M330" s="50"/>
      <c r="N330" s="48"/>
    </row>
    <row r="332" spans="8:14">
      <c r="H332" s="10"/>
      <c r="I332" s="9"/>
      <c r="J332" s="10"/>
      <c r="L332" s="48"/>
      <c r="M332" s="50"/>
      <c r="N332" s="48"/>
    </row>
    <row r="334" spans="8:14">
      <c r="H334" s="10"/>
      <c r="I334" s="9"/>
      <c r="J334" s="10"/>
      <c r="L334" s="48"/>
      <c r="M334" s="50"/>
      <c r="N334" s="48"/>
    </row>
    <row r="336" spans="8:14">
      <c r="H336" s="10"/>
      <c r="I336" s="9"/>
      <c r="J336" s="10"/>
      <c r="L336" s="48"/>
      <c r="M336" s="50"/>
      <c r="N336" s="48"/>
    </row>
    <row r="338" spans="8:14">
      <c r="H338" s="10"/>
      <c r="I338" s="9"/>
      <c r="J338" s="10"/>
      <c r="L338" s="48"/>
      <c r="M338" s="50"/>
      <c r="N338" s="48"/>
    </row>
    <row r="340" spans="8:14">
      <c r="H340" s="10"/>
      <c r="I340" s="9"/>
      <c r="J340" s="10"/>
      <c r="L340" s="48"/>
      <c r="M340" s="50"/>
      <c r="N340" s="48"/>
    </row>
    <row r="342" spans="8:14">
      <c r="H342" s="10"/>
      <c r="I342" s="9"/>
      <c r="J342" s="10"/>
      <c r="L342" s="48"/>
      <c r="M342" s="50"/>
      <c r="N342" s="48"/>
    </row>
    <row r="344" spans="8:14">
      <c r="H344" s="10"/>
      <c r="I344" s="9"/>
      <c r="J344" s="10"/>
      <c r="L344" s="48"/>
      <c r="M344" s="50"/>
      <c r="N344" s="48"/>
    </row>
    <row r="346" spans="8:14">
      <c r="H346" s="10"/>
      <c r="I346" s="9"/>
      <c r="J346" s="10"/>
      <c r="L346" s="48"/>
      <c r="M346" s="50"/>
      <c r="N346" s="48"/>
    </row>
    <row r="348" spans="8:14">
      <c r="H348" s="10"/>
      <c r="I348" s="9"/>
      <c r="J348" s="10"/>
      <c r="L348" s="48"/>
      <c r="M348" s="50"/>
      <c r="N348" s="48"/>
    </row>
    <row r="350" spans="8:14">
      <c r="H350" s="10"/>
      <c r="I350" s="9"/>
      <c r="J350" s="10"/>
      <c r="L350" s="48"/>
      <c r="M350" s="50"/>
      <c r="N350" s="48"/>
    </row>
    <row r="352" spans="8:14">
      <c r="H352" s="10"/>
      <c r="I352" s="9"/>
      <c r="J352" s="10"/>
      <c r="L352" s="48"/>
      <c r="M352" s="50"/>
      <c r="N352" s="48"/>
    </row>
    <row r="354" spans="8:14">
      <c r="H354" s="10"/>
      <c r="I354" s="9"/>
      <c r="J354" s="10"/>
      <c r="L354" s="48"/>
      <c r="M354" s="50"/>
      <c r="N354" s="48"/>
    </row>
    <row r="356" spans="8:14">
      <c r="H356" s="10"/>
      <c r="I356" s="9"/>
      <c r="J356" s="10"/>
      <c r="L356" s="48"/>
      <c r="M356" s="50"/>
      <c r="N356" s="48"/>
    </row>
    <row r="358" spans="8:14">
      <c r="H358" s="10"/>
      <c r="I358" s="9"/>
      <c r="J358" s="10"/>
      <c r="L358" s="48"/>
      <c r="M358" s="50"/>
      <c r="N358" s="48"/>
    </row>
    <row r="360" spans="8:14">
      <c r="H360" s="10"/>
      <c r="I360" s="9"/>
      <c r="J360" s="10"/>
      <c r="L360" s="48"/>
      <c r="M360" s="50"/>
      <c r="N360" s="48"/>
    </row>
    <row r="362" spans="8:14">
      <c r="H362" s="10"/>
      <c r="I362" s="9"/>
      <c r="J362" s="10"/>
      <c r="L362" s="48"/>
      <c r="M362" s="50"/>
      <c r="N362" s="48"/>
    </row>
    <row r="364" spans="8:14">
      <c r="H364" s="10"/>
      <c r="I364" s="9"/>
      <c r="J364" s="10"/>
      <c r="L364" s="48"/>
      <c r="M364" s="50"/>
      <c r="N364" s="48"/>
    </row>
    <row r="366" spans="8:14">
      <c r="H366" s="10"/>
      <c r="I366" s="9"/>
      <c r="J366" s="10"/>
      <c r="L366" s="48"/>
      <c r="M366" s="50"/>
      <c r="N366" s="48"/>
    </row>
    <row r="368" spans="8:14">
      <c r="H368" s="10"/>
      <c r="I368" s="9"/>
      <c r="J368" s="10"/>
      <c r="L368" s="48"/>
      <c r="M368" s="50"/>
      <c r="N368" s="48"/>
    </row>
    <row r="370" spans="8:14">
      <c r="H370" s="10"/>
      <c r="I370" s="9"/>
      <c r="J370" s="10"/>
      <c r="L370" s="48"/>
      <c r="M370" s="50"/>
      <c r="N370" s="48"/>
    </row>
    <row r="372" spans="8:14">
      <c r="H372" s="10"/>
      <c r="I372" s="9"/>
      <c r="J372" s="10"/>
      <c r="L372" s="48"/>
      <c r="M372" s="50"/>
      <c r="N372" s="48"/>
    </row>
    <row r="374" spans="8:14">
      <c r="H374" s="10"/>
      <c r="I374" s="9"/>
      <c r="J374" s="10"/>
      <c r="L374" s="48"/>
      <c r="M374" s="50"/>
      <c r="N374" s="48"/>
    </row>
    <row r="376" spans="8:14">
      <c r="H376" s="10"/>
      <c r="I376" s="9"/>
      <c r="J376" s="10"/>
      <c r="L376" s="48"/>
      <c r="M376" s="50"/>
      <c r="N376" s="48"/>
    </row>
    <row r="378" spans="8:14">
      <c r="H378" s="10"/>
      <c r="I378" s="9"/>
      <c r="J378" s="10"/>
      <c r="L378" s="48"/>
      <c r="M378" s="50"/>
      <c r="N378" s="48"/>
    </row>
    <row r="380" spans="8:14">
      <c r="H380" s="10"/>
      <c r="I380" s="9"/>
      <c r="J380" s="10"/>
      <c r="L380" s="48"/>
      <c r="M380" s="50"/>
      <c r="N380" s="48"/>
    </row>
    <row r="382" spans="8:14">
      <c r="H382" s="10"/>
      <c r="I382" s="9"/>
      <c r="J382" s="10"/>
      <c r="L382" s="48"/>
      <c r="M382" s="50"/>
      <c r="N382" s="48"/>
    </row>
    <row r="384" spans="8:14">
      <c r="H384" s="10"/>
      <c r="I384" s="9"/>
      <c r="J384" s="10"/>
      <c r="L384" s="48"/>
      <c r="M384" s="50"/>
      <c r="N384" s="48"/>
    </row>
    <row r="386" spans="8:14">
      <c r="H386" s="10"/>
      <c r="I386" s="9"/>
      <c r="J386" s="10"/>
      <c r="L386" s="48"/>
      <c r="M386" s="50"/>
      <c r="N386" s="48"/>
    </row>
    <row r="388" spans="8:14">
      <c r="H388" s="10"/>
      <c r="I388" s="9"/>
      <c r="J388" s="10"/>
      <c r="L388" s="48"/>
      <c r="M388" s="50"/>
      <c r="N388" s="48"/>
    </row>
    <row r="390" spans="8:14">
      <c r="H390" s="10"/>
      <c r="I390" s="9"/>
      <c r="J390" s="10"/>
      <c r="L390" s="48"/>
      <c r="M390" s="50"/>
      <c r="N390" s="48"/>
    </row>
    <row r="392" spans="8:14">
      <c r="H392" s="10"/>
      <c r="I392" s="9"/>
      <c r="J392" s="10"/>
      <c r="L392" s="48"/>
      <c r="M392" s="50"/>
      <c r="N392" s="48"/>
    </row>
    <row r="394" spans="8:14">
      <c r="H394" s="10"/>
      <c r="I394" s="9"/>
      <c r="J394" s="10"/>
      <c r="L394" s="48"/>
      <c r="M394" s="50"/>
      <c r="N394" s="48"/>
    </row>
    <row r="396" spans="8:14">
      <c r="H396" s="10"/>
      <c r="I396" s="9"/>
      <c r="J396" s="10"/>
      <c r="L396" s="48"/>
      <c r="M396" s="50"/>
      <c r="N396" s="48"/>
    </row>
    <row r="398" spans="8:14">
      <c r="H398" s="10"/>
      <c r="I398" s="9"/>
      <c r="J398" s="10"/>
      <c r="L398" s="48"/>
      <c r="M398" s="50"/>
      <c r="N398" s="48"/>
    </row>
    <row r="400" spans="8:14">
      <c r="H400" s="10"/>
      <c r="I400" s="9"/>
      <c r="J400" s="10"/>
      <c r="L400" s="48"/>
      <c r="M400" s="50"/>
      <c r="N400" s="48"/>
    </row>
    <row r="402" spans="8:14">
      <c r="H402" s="10"/>
      <c r="I402" s="9"/>
      <c r="J402" s="10"/>
      <c r="L402" s="48"/>
      <c r="M402" s="50"/>
      <c r="N402" s="48"/>
    </row>
    <row r="404" spans="8:14">
      <c r="H404" s="10"/>
      <c r="I404" s="9"/>
      <c r="J404" s="10"/>
      <c r="L404" s="48"/>
      <c r="M404" s="50"/>
      <c r="N404" s="48"/>
    </row>
    <row r="406" spans="8:14">
      <c r="H406" s="10"/>
      <c r="I406" s="9"/>
      <c r="J406" s="10"/>
      <c r="L406" s="48"/>
      <c r="M406" s="50"/>
      <c r="N406" s="48"/>
    </row>
    <row r="408" spans="8:14">
      <c r="H408" s="10"/>
      <c r="I408" s="9"/>
      <c r="J408" s="10"/>
      <c r="L408" s="48"/>
      <c r="M408" s="50"/>
      <c r="N408" s="48"/>
    </row>
    <row r="410" spans="8:14">
      <c r="H410" s="10"/>
      <c r="I410" s="9"/>
      <c r="J410" s="10"/>
      <c r="L410" s="48"/>
      <c r="M410" s="50"/>
      <c r="N410" s="48"/>
    </row>
    <row r="412" spans="8:14">
      <c r="H412" s="10"/>
      <c r="I412" s="9"/>
      <c r="J412" s="10"/>
      <c r="L412" s="48"/>
      <c r="M412" s="50"/>
      <c r="N412" s="48"/>
    </row>
    <row r="414" spans="8:14">
      <c r="H414" s="10"/>
      <c r="I414" s="9"/>
      <c r="J414" s="10"/>
      <c r="L414" s="48"/>
      <c r="M414" s="50"/>
      <c r="N414" s="48"/>
    </row>
    <row r="416" spans="8:14">
      <c r="H416" s="10"/>
      <c r="I416" s="9"/>
      <c r="J416" s="10"/>
      <c r="L416" s="48"/>
      <c r="M416" s="50"/>
      <c r="N416" s="48"/>
    </row>
    <row r="418" spans="8:14">
      <c r="H418" s="10"/>
      <c r="I418" s="9"/>
      <c r="J418" s="10"/>
      <c r="L418" s="48"/>
      <c r="M418" s="50"/>
      <c r="N418" s="48"/>
    </row>
    <row r="420" spans="8:14">
      <c r="H420" s="10"/>
      <c r="I420" s="9"/>
      <c r="J420" s="10"/>
      <c r="L420" s="48"/>
      <c r="M420" s="50"/>
      <c r="N420" s="48"/>
    </row>
    <row r="422" spans="8:14">
      <c r="H422" s="10"/>
      <c r="I422" s="9"/>
      <c r="J422" s="10"/>
      <c r="L422" s="48"/>
      <c r="M422" s="50"/>
      <c r="N422" s="48"/>
    </row>
    <row r="424" spans="8:14">
      <c r="H424" s="10"/>
      <c r="I424" s="9"/>
      <c r="J424" s="10"/>
      <c r="L424" s="48"/>
      <c r="M424" s="50"/>
      <c r="N424" s="48"/>
    </row>
    <row r="426" spans="8:14">
      <c r="H426" s="10"/>
      <c r="I426" s="9"/>
      <c r="J426" s="10"/>
      <c r="L426" s="48"/>
      <c r="M426" s="50"/>
      <c r="N426" s="48"/>
    </row>
    <row r="428" spans="8:14">
      <c r="H428" s="10"/>
      <c r="I428" s="9"/>
      <c r="J428" s="10"/>
      <c r="L428" s="48"/>
      <c r="M428" s="50"/>
      <c r="N428" s="48"/>
    </row>
    <row r="430" spans="8:14">
      <c r="H430" s="10"/>
      <c r="I430" s="9"/>
      <c r="J430" s="10"/>
      <c r="L430" s="48"/>
      <c r="M430" s="50"/>
      <c r="N430" s="48"/>
    </row>
    <row r="432" spans="8:14">
      <c r="H432" s="10"/>
      <c r="I432" s="9"/>
      <c r="J432" s="10"/>
      <c r="L432" s="48"/>
      <c r="M432" s="50"/>
      <c r="N432" s="48"/>
    </row>
    <row r="434" spans="8:14">
      <c r="H434" s="10"/>
      <c r="I434" s="9"/>
      <c r="J434" s="10"/>
      <c r="L434" s="48"/>
      <c r="M434" s="50"/>
      <c r="N434" s="48"/>
    </row>
    <row r="436" spans="8:14">
      <c r="H436" s="10"/>
      <c r="I436" s="9"/>
      <c r="J436" s="10"/>
      <c r="L436" s="48"/>
      <c r="M436" s="50"/>
      <c r="N436" s="48"/>
    </row>
    <row r="438" spans="8:14">
      <c r="H438" s="10"/>
      <c r="I438" s="9"/>
      <c r="J438" s="10"/>
      <c r="L438" s="48"/>
      <c r="M438" s="50"/>
      <c r="N438" s="48"/>
    </row>
    <row r="440" spans="8:14">
      <c r="H440" s="10"/>
      <c r="I440" s="9"/>
      <c r="J440" s="10"/>
      <c r="L440" s="48"/>
      <c r="M440" s="50"/>
      <c r="N440" s="48"/>
    </row>
    <row r="442" spans="8:14">
      <c r="H442" s="10"/>
      <c r="I442" s="9"/>
      <c r="J442" s="10"/>
      <c r="L442" s="48"/>
      <c r="M442" s="50"/>
      <c r="N442" s="48"/>
    </row>
    <row r="444" spans="8:14">
      <c r="H444" s="10"/>
      <c r="I444" s="9"/>
      <c r="J444" s="10"/>
      <c r="L444" s="48"/>
      <c r="M444" s="50"/>
      <c r="N444" s="48"/>
    </row>
    <row r="446" spans="8:14">
      <c r="H446" s="10"/>
      <c r="I446" s="9"/>
      <c r="J446" s="10"/>
      <c r="L446" s="48"/>
      <c r="M446" s="50"/>
      <c r="N446" s="48"/>
    </row>
    <row r="448" spans="8:14">
      <c r="H448" s="10"/>
      <c r="I448" s="9"/>
      <c r="J448" s="10"/>
      <c r="L448" s="48"/>
      <c r="M448" s="50"/>
      <c r="N448" s="48"/>
    </row>
    <row r="450" spans="8:14">
      <c r="H450" s="10"/>
      <c r="I450" s="9"/>
      <c r="J450" s="10"/>
      <c r="L450" s="48"/>
      <c r="M450" s="50"/>
      <c r="N450" s="48"/>
    </row>
    <row r="452" spans="8:14">
      <c r="H452" s="10"/>
      <c r="I452" s="9"/>
      <c r="J452" s="10"/>
      <c r="L452" s="48"/>
      <c r="M452" s="50"/>
      <c r="N452" s="48"/>
    </row>
    <row r="454" spans="8:14">
      <c r="H454" s="10"/>
      <c r="I454" s="9"/>
      <c r="J454" s="10"/>
      <c r="L454" s="48"/>
      <c r="M454" s="50"/>
      <c r="N454" s="48"/>
    </row>
    <row r="456" spans="8:14">
      <c r="H456" s="10"/>
      <c r="I456" s="9"/>
      <c r="J456" s="10"/>
      <c r="L456" s="48"/>
      <c r="M456" s="50"/>
      <c r="N456" s="48"/>
    </row>
    <row r="458" spans="8:14">
      <c r="H458" s="10"/>
      <c r="I458" s="9"/>
      <c r="J458" s="10"/>
      <c r="L458" s="48"/>
      <c r="M458" s="50"/>
      <c r="N458" s="48"/>
    </row>
    <row r="460" spans="8:14">
      <c r="H460" s="10"/>
      <c r="I460" s="9"/>
      <c r="J460" s="10"/>
      <c r="L460" s="48"/>
      <c r="M460" s="50"/>
      <c r="N460" s="48"/>
    </row>
    <row r="462" spans="8:14">
      <c r="H462" s="10"/>
      <c r="I462" s="9"/>
      <c r="J462" s="10"/>
      <c r="L462" s="48"/>
      <c r="M462" s="50"/>
      <c r="N462" s="48"/>
    </row>
    <row r="464" spans="8:14">
      <c r="H464" s="10"/>
      <c r="I464" s="9"/>
      <c r="J464" s="10"/>
      <c r="L464" s="48"/>
      <c r="M464" s="50"/>
      <c r="N464" s="48"/>
    </row>
    <row r="466" spans="8:14">
      <c r="H466" s="10"/>
      <c r="I466" s="9"/>
      <c r="J466" s="10"/>
      <c r="L466" s="48"/>
      <c r="M466" s="50"/>
      <c r="N466" s="48"/>
    </row>
    <row r="468" spans="8:14">
      <c r="H468" s="10"/>
      <c r="I468" s="9"/>
      <c r="J468" s="10"/>
      <c r="L468" s="48"/>
      <c r="M468" s="50"/>
      <c r="N468" s="48"/>
    </row>
    <row r="470" spans="8:14">
      <c r="H470" s="10"/>
      <c r="I470" s="9"/>
      <c r="J470" s="10"/>
      <c r="L470" s="48"/>
      <c r="M470" s="50"/>
      <c r="N470" s="48"/>
    </row>
    <row r="472" spans="8:14">
      <c r="H472" s="10"/>
      <c r="I472" s="9"/>
      <c r="J472" s="10"/>
      <c r="L472" s="48"/>
      <c r="M472" s="50"/>
      <c r="N472" s="48"/>
    </row>
    <row r="474" spans="8:14">
      <c r="H474" s="10"/>
      <c r="I474" s="9"/>
      <c r="J474" s="10"/>
      <c r="L474" s="48"/>
      <c r="M474" s="50"/>
      <c r="N474" s="48"/>
    </row>
    <row r="476" spans="8:14">
      <c r="H476" s="10"/>
      <c r="I476" s="9"/>
      <c r="J476" s="10"/>
      <c r="L476" s="48"/>
      <c r="M476" s="50"/>
      <c r="N476" s="48"/>
    </row>
    <row r="478" spans="8:14">
      <c r="H478" s="10"/>
      <c r="I478" s="9"/>
      <c r="J478" s="10"/>
      <c r="L478" s="48"/>
      <c r="M478" s="50"/>
      <c r="N478" s="48"/>
    </row>
    <row r="480" spans="8:14">
      <c r="H480" s="10"/>
      <c r="I480" s="9"/>
      <c r="J480" s="10"/>
      <c r="L480" s="48"/>
      <c r="M480" s="50"/>
      <c r="N480" s="48"/>
    </row>
    <row r="482" spans="8:14">
      <c r="H482" s="10"/>
      <c r="I482" s="9"/>
      <c r="J482" s="10"/>
      <c r="L482" s="48"/>
      <c r="M482" s="50"/>
      <c r="N482" s="48"/>
    </row>
    <row r="484" spans="8:14">
      <c r="H484" s="10"/>
      <c r="I484" s="9"/>
      <c r="J484" s="10"/>
      <c r="L484" s="48"/>
      <c r="M484" s="50"/>
      <c r="N484" s="48"/>
    </row>
    <row r="486" spans="8:14">
      <c r="H486" s="10"/>
      <c r="I486" s="9"/>
      <c r="J486" s="10"/>
      <c r="L486" s="48"/>
      <c r="M486" s="50"/>
      <c r="N486" s="48"/>
    </row>
    <row r="488" spans="8:14">
      <c r="H488" s="10"/>
      <c r="I488" s="9"/>
      <c r="J488" s="10"/>
      <c r="L488" s="48"/>
      <c r="M488" s="50"/>
      <c r="N488" s="48"/>
    </row>
    <row r="490" spans="8:14">
      <c r="H490" s="10"/>
      <c r="I490" s="9"/>
      <c r="J490" s="10"/>
      <c r="L490" s="48"/>
      <c r="M490" s="50"/>
      <c r="N490" s="48"/>
    </row>
    <row r="492" spans="8:14">
      <c r="H492" s="10"/>
      <c r="I492" s="9"/>
      <c r="J492" s="10"/>
      <c r="L492" s="48"/>
      <c r="M492" s="50"/>
      <c r="N492" s="48"/>
    </row>
    <row r="494" spans="8:14">
      <c r="H494" s="10"/>
      <c r="I494" s="9"/>
      <c r="J494" s="10"/>
      <c r="L494" s="48"/>
      <c r="M494" s="50"/>
      <c r="N494" s="48"/>
    </row>
    <row r="496" spans="8:14">
      <c r="H496" s="10"/>
      <c r="I496" s="9"/>
      <c r="J496" s="10"/>
      <c r="L496" s="48"/>
      <c r="M496" s="50"/>
      <c r="N496" s="48"/>
    </row>
    <row r="498" spans="8:14">
      <c r="H498" s="10"/>
      <c r="I498" s="9"/>
      <c r="J498" s="10"/>
      <c r="L498" s="48"/>
      <c r="M498" s="50"/>
      <c r="N498" s="48"/>
    </row>
    <row r="500" spans="8:14">
      <c r="H500" s="10"/>
      <c r="I500" s="9"/>
      <c r="J500" s="10"/>
      <c r="L500" s="48"/>
      <c r="M500" s="50"/>
      <c r="N500" s="48"/>
    </row>
    <row r="502" spans="8:14">
      <c r="H502" s="10"/>
      <c r="I502" s="9"/>
      <c r="J502" s="10"/>
      <c r="L502" s="48"/>
      <c r="M502" s="50"/>
      <c r="N502" s="48"/>
    </row>
    <row r="504" spans="8:14">
      <c r="H504" s="10"/>
      <c r="I504" s="9"/>
      <c r="J504" s="10"/>
      <c r="L504" s="48"/>
      <c r="M504" s="50"/>
      <c r="N504" s="48"/>
    </row>
    <row r="506" spans="8:14">
      <c r="H506" s="10"/>
      <c r="I506" s="9"/>
      <c r="J506" s="10"/>
      <c r="L506" s="48"/>
      <c r="M506" s="50"/>
      <c r="N506" s="48"/>
    </row>
    <row r="508" spans="8:14">
      <c r="H508" s="10"/>
      <c r="I508" s="9"/>
      <c r="J508" s="10"/>
      <c r="L508" s="48"/>
      <c r="M508" s="50"/>
      <c r="N508" s="48"/>
    </row>
    <row r="510" spans="8:14">
      <c r="H510" s="10"/>
      <c r="I510" s="9"/>
      <c r="J510" s="10"/>
      <c r="L510" s="48"/>
      <c r="M510" s="50"/>
      <c r="N510" s="48"/>
    </row>
    <row r="512" spans="8:14">
      <c r="H512" s="10"/>
      <c r="I512" s="9"/>
      <c r="J512" s="10"/>
      <c r="L512" s="48"/>
      <c r="M512" s="50"/>
      <c r="N512" s="48"/>
    </row>
    <row r="514" spans="8:14">
      <c r="H514" s="10"/>
      <c r="I514" s="9"/>
      <c r="J514" s="10"/>
      <c r="L514" s="48"/>
      <c r="M514" s="50"/>
      <c r="N514" s="48"/>
    </row>
    <row r="516" spans="8:14">
      <c r="H516" s="10"/>
      <c r="I516" s="9"/>
      <c r="J516" s="10"/>
      <c r="L516" s="48"/>
      <c r="M516" s="50"/>
      <c r="N516" s="48"/>
    </row>
    <row r="518" spans="8:14">
      <c r="H518" s="10"/>
      <c r="I518" s="9"/>
      <c r="J518" s="10"/>
      <c r="L518" s="48"/>
      <c r="M518" s="50"/>
      <c r="N518" s="48"/>
    </row>
    <row r="520" spans="8:14">
      <c r="H520" s="10"/>
      <c r="I520" s="9"/>
      <c r="J520" s="10"/>
      <c r="L520" s="48"/>
      <c r="M520" s="50"/>
      <c r="N520" s="48"/>
    </row>
    <row r="522" spans="8:14">
      <c r="H522" s="10"/>
      <c r="I522" s="9"/>
      <c r="J522" s="10"/>
      <c r="L522" s="48"/>
      <c r="M522" s="50"/>
      <c r="N522" s="48"/>
    </row>
    <row r="524" spans="8:14">
      <c r="H524" s="10"/>
      <c r="I524" s="9"/>
      <c r="J524" s="10"/>
      <c r="L524" s="48"/>
      <c r="M524" s="50"/>
      <c r="N524" s="48"/>
    </row>
    <row r="526" spans="8:14">
      <c r="H526" s="10"/>
      <c r="I526" s="9"/>
      <c r="J526" s="10"/>
      <c r="L526" s="48"/>
      <c r="M526" s="50"/>
      <c r="N526" s="48"/>
    </row>
    <row r="528" spans="8:14">
      <c r="H528" s="10"/>
      <c r="I528" s="9"/>
      <c r="J528" s="10"/>
      <c r="L528" s="48"/>
      <c r="M528" s="50"/>
      <c r="N528" s="48"/>
    </row>
    <row r="530" spans="8:14">
      <c r="H530" s="10"/>
      <c r="I530" s="9"/>
      <c r="J530" s="10"/>
      <c r="L530" s="48"/>
      <c r="M530" s="50"/>
      <c r="N530" s="48"/>
    </row>
    <row r="532" spans="8:14">
      <c r="H532" s="10"/>
      <c r="I532" s="9"/>
      <c r="J532" s="10"/>
      <c r="L532" s="48"/>
      <c r="M532" s="50"/>
      <c r="N532" s="48"/>
    </row>
    <row r="534" spans="8:14">
      <c r="H534" s="10"/>
      <c r="I534" s="9"/>
      <c r="J534" s="10"/>
      <c r="L534" s="48"/>
      <c r="M534" s="50"/>
      <c r="N534" s="48"/>
    </row>
    <row r="536" spans="8:14">
      <c r="H536" s="10"/>
      <c r="I536" s="9"/>
      <c r="J536" s="10"/>
      <c r="L536" s="48"/>
      <c r="M536" s="50"/>
      <c r="N536" s="48"/>
    </row>
    <row r="538" spans="8:14">
      <c r="H538" s="10"/>
      <c r="I538" s="9"/>
      <c r="J538" s="10"/>
      <c r="L538" s="48"/>
      <c r="M538" s="50"/>
      <c r="N538" s="48"/>
    </row>
    <row r="540" spans="8:14">
      <c r="H540" s="10"/>
      <c r="I540" s="9"/>
      <c r="J540" s="10"/>
      <c r="L540" s="48"/>
      <c r="M540" s="50"/>
      <c r="N540" s="48"/>
    </row>
    <row r="542" spans="8:14">
      <c r="H542" s="10"/>
      <c r="I542" s="9"/>
      <c r="J542" s="10"/>
      <c r="L542" s="48"/>
      <c r="M542" s="50"/>
      <c r="N542" s="48"/>
    </row>
    <row r="544" spans="8:14">
      <c r="H544" s="10"/>
      <c r="I544" s="9"/>
      <c r="J544" s="10"/>
      <c r="L544" s="48"/>
      <c r="M544" s="50"/>
      <c r="N544" s="48"/>
    </row>
    <row r="546" spans="8:14">
      <c r="H546" s="10"/>
      <c r="I546" s="9"/>
      <c r="J546" s="10"/>
      <c r="L546" s="48"/>
      <c r="M546" s="50"/>
      <c r="N546" s="48"/>
    </row>
    <row r="548" spans="8:14">
      <c r="H548" s="10"/>
      <c r="I548" s="9"/>
      <c r="J548" s="10"/>
      <c r="L548" s="48"/>
      <c r="M548" s="50"/>
      <c r="N548" s="48"/>
    </row>
    <row r="550" spans="8:14">
      <c r="H550" s="10"/>
      <c r="I550" s="9"/>
      <c r="J550" s="10"/>
      <c r="L550" s="48"/>
      <c r="M550" s="50"/>
      <c r="N550" s="48"/>
    </row>
    <row r="552" spans="8:14">
      <c r="H552" s="10"/>
      <c r="I552" s="9"/>
      <c r="J552" s="10"/>
      <c r="L552" s="48"/>
      <c r="M552" s="50"/>
      <c r="N552" s="48"/>
    </row>
    <row r="554" spans="8:14">
      <c r="H554" s="10"/>
      <c r="I554" s="9"/>
      <c r="J554" s="10"/>
      <c r="L554" s="48"/>
      <c r="M554" s="50"/>
      <c r="N554" s="48"/>
    </row>
    <row r="556" spans="8:14">
      <c r="H556" s="10"/>
      <c r="I556" s="9"/>
      <c r="J556" s="10"/>
      <c r="L556" s="48"/>
      <c r="M556" s="50"/>
      <c r="N556" s="48"/>
    </row>
    <row r="558" spans="8:14">
      <c r="H558" s="10"/>
      <c r="I558" s="9"/>
      <c r="J558" s="10"/>
      <c r="L558" s="48"/>
      <c r="M558" s="50"/>
      <c r="N558" s="48"/>
    </row>
    <row r="560" spans="8:14">
      <c r="H560" s="10"/>
      <c r="I560" s="9"/>
      <c r="J560" s="10"/>
      <c r="L560" s="48"/>
      <c r="M560" s="50"/>
      <c r="N560" s="48"/>
    </row>
    <row r="562" spans="8:14">
      <c r="H562" s="10"/>
      <c r="I562" s="9"/>
      <c r="J562" s="10"/>
      <c r="L562" s="48"/>
      <c r="M562" s="50"/>
      <c r="N562" s="48"/>
    </row>
    <row r="564" spans="8:14">
      <c r="H564" s="10"/>
      <c r="I564" s="9"/>
      <c r="J564" s="10"/>
      <c r="L564" s="48"/>
      <c r="M564" s="50"/>
      <c r="N564" s="48"/>
    </row>
    <row r="566" spans="8:14">
      <c r="H566" s="10"/>
      <c r="I566" s="9"/>
      <c r="J566" s="10"/>
      <c r="L566" s="48"/>
      <c r="M566" s="50"/>
      <c r="N566" s="48"/>
    </row>
    <row r="568" spans="8:14">
      <c r="H568" s="10"/>
      <c r="I568" s="9"/>
      <c r="J568" s="10"/>
      <c r="L568" s="48"/>
      <c r="M568" s="50"/>
      <c r="N568" s="48"/>
    </row>
    <row r="570" spans="8:14">
      <c r="H570" s="10"/>
      <c r="I570" s="9"/>
      <c r="J570" s="10"/>
      <c r="L570" s="48"/>
      <c r="M570" s="50"/>
      <c r="N570" s="48"/>
    </row>
    <row r="572" spans="8:14">
      <c r="H572" s="10"/>
      <c r="I572" s="9"/>
      <c r="J572" s="10"/>
      <c r="L572" s="48"/>
      <c r="M572" s="50"/>
      <c r="N572" s="48"/>
    </row>
    <row r="574" spans="8:14">
      <c r="H574" s="10"/>
      <c r="I574" s="9"/>
      <c r="J574" s="10"/>
      <c r="L574" s="48"/>
      <c r="M574" s="50"/>
      <c r="N574" s="48"/>
    </row>
    <row r="576" spans="8:14">
      <c r="H576" s="10"/>
      <c r="I576" s="9"/>
      <c r="J576" s="10"/>
      <c r="L576" s="48"/>
      <c r="M576" s="50"/>
      <c r="N576" s="48"/>
    </row>
    <row r="578" spans="8:14">
      <c r="H578" s="10"/>
      <c r="I578" s="9"/>
      <c r="J578" s="10"/>
      <c r="L578" s="48"/>
      <c r="M578" s="50"/>
      <c r="N578" s="48"/>
    </row>
    <row r="580" spans="8:14">
      <c r="H580" s="10"/>
      <c r="I580" s="9"/>
      <c r="J580" s="10"/>
      <c r="L580" s="48"/>
      <c r="M580" s="50"/>
      <c r="N580" s="48"/>
    </row>
    <row r="582" spans="8:14">
      <c r="H582" s="10"/>
      <c r="I582" s="9"/>
      <c r="J582" s="10"/>
      <c r="L582" s="48"/>
      <c r="M582" s="50"/>
      <c r="N582" s="48"/>
    </row>
    <row r="584" spans="8:14">
      <c r="H584" s="10"/>
      <c r="I584" s="9"/>
      <c r="J584" s="10"/>
      <c r="L584" s="48"/>
      <c r="M584" s="50"/>
      <c r="N584" s="48"/>
    </row>
    <row r="586" spans="8:14">
      <c r="H586" s="10"/>
      <c r="I586" s="9"/>
      <c r="J586" s="10"/>
      <c r="L586" s="48"/>
      <c r="M586" s="50"/>
      <c r="N586" s="48"/>
    </row>
    <row r="588" spans="8:14">
      <c r="H588" s="10"/>
      <c r="I588" s="9"/>
      <c r="J588" s="10"/>
      <c r="L588" s="48"/>
      <c r="M588" s="50"/>
      <c r="N588" s="48"/>
    </row>
    <row r="590" spans="8:14">
      <c r="H590" s="10"/>
      <c r="I590" s="9"/>
      <c r="J590" s="10"/>
      <c r="L590" s="48"/>
      <c r="M590" s="50"/>
      <c r="N590" s="48"/>
    </row>
    <row r="592" spans="8:14">
      <c r="H592" s="10"/>
      <c r="I592" s="9"/>
      <c r="J592" s="10"/>
      <c r="L592" s="48"/>
      <c r="M592" s="50"/>
      <c r="N592" s="48"/>
    </row>
    <row r="594" spans="8:14">
      <c r="H594" s="10"/>
      <c r="I594" s="9"/>
      <c r="J594" s="10"/>
      <c r="L594" s="48"/>
      <c r="M594" s="50"/>
      <c r="N594" s="48"/>
    </row>
    <row r="596" spans="8:14">
      <c r="H596" s="10"/>
      <c r="I596" s="9"/>
      <c r="J596" s="10"/>
      <c r="L596" s="48"/>
      <c r="M596" s="50"/>
      <c r="N596" s="48"/>
    </row>
    <row r="598" spans="8:14">
      <c r="H598" s="10"/>
      <c r="I598" s="9"/>
      <c r="J598" s="10"/>
      <c r="L598" s="48"/>
      <c r="M598" s="50"/>
      <c r="N598" s="48"/>
    </row>
    <row r="600" spans="8:14">
      <c r="H600" s="10"/>
      <c r="I600" s="9"/>
      <c r="J600" s="10"/>
      <c r="L600" s="48"/>
      <c r="M600" s="50"/>
      <c r="N600" s="48"/>
    </row>
    <row r="602" spans="8:14">
      <c r="H602" s="10"/>
      <c r="I602" s="9"/>
      <c r="J602" s="10"/>
      <c r="L602" s="48"/>
      <c r="M602" s="50"/>
      <c r="N602" s="48"/>
    </row>
    <row r="604" spans="8:14">
      <c r="H604" s="10"/>
      <c r="I604" s="9"/>
      <c r="J604" s="10"/>
      <c r="L604" s="48"/>
      <c r="M604" s="50"/>
      <c r="N604" s="48"/>
    </row>
    <row r="606" spans="8:14">
      <c r="H606" s="10"/>
      <c r="I606" s="9"/>
      <c r="J606" s="10"/>
      <c r="L606" s="48"/>
      <c r="M606" s="50"/>
      <c r="N606" s="48"/>
    </row>
    <row r="608" spans="8:14">
      <c r="H608" s="10"/>
      <c r="I608" s="9"/>
      <c r="J608" s="10"/>
      <c r="L608" s="48"/>
      <c r="M608" s="50"/>
      <c r="N608" s="48"/>
    </row>
    <row r="610" spans="8:14">
      <c r="H610" s="10"/>
      <c r="I610" s="9"/>
      <c r="J610" s="10"/>
      <c r="L610" s="48"/>
      <c r="M610" s="50"/>
      <c r="N610" s="48"/>
    </row>
    <row r="612" spans="8:14">
      <c r="H612" s="10"/>
      <c r="I612" s="9"/>
      <c r="J612" s="10"/>
      <c r="L612" s="48"/>
      <c r="M612" s="50"/>
      <c r="N612" s="48"/>
    </row>
    <row r="614" spans="8:14">
      <c r="H614" s="10"/>
      <c r="I614" s="9"/>
      <c r="J614" s="10"/>
      <c r="L614" s="48"/>
      <c r="M614" s="50"/>
      <c r="N614" s="48"/>
    </row>
    <row r="616" spans="8:14">
      <c r="H616" s="10"/>
      <c r="I616" s="9"/>
      <c r="J616" s="10"/>
      <c r="L616" s="48"/>
      <c r="M616" s="50"/>
      <c r="N616" s="48"/>
    </row>
    <row r="618" spans="8:14">
      <c r="H618" s="10"/>
      <c r="I618" s="9"/>
      <c r="J618" s="10"/>
      <c r="L618" s="48"/>
      <c r="M618" s="50"/>
      <c r="N618" s="48"/>
    </row>
    <row r="620" spans="8:14">
      <c r="H620" s="10"/>
      <c r="I620" s="9"/>
      <c r="J620" s="10"/>
      <c r="L620" s="48"/>
      <c r="M620" s="50"/>
      <c r="N620" s="48"/>
    </row>
    <row r="622" spans="8:14">
      <c r="H622" s="10"/>
      <c r="I622" s="9"/>
      <c r="J622" s="10"/>
      <c r="L622" s="48"/>
      <c r="M622" s="50"/>
      <c r="N622" s="48"/>
    </row>
    <row r="624" spans="8:14">
      <c r="H624" s="10"/>
      <c r="I624" s="9"/>
      <c r="J624" s="10"/>
      <c r="L624" s="48"/>
      <c r="M624" s="50"/>
      <c r="N624" s="48"/>
    </row>
    <row r="626" spans="8:14">
      <c r="H626" s="10"/>
      <c r="I626" s="9"/>
      <c r="J626" s="10"/>
      <c r="L626" s="48"/>
      <c r="M626" s="50"/>
      <c r="N626" s="48"/>
    </row>
    <row r="628" spans="8:14">
      <c r="H628" s="10"/>
      <c r="I628" s="9"/>
      <c r="J628" s="10"/>
      <c r="L628" s="48"/>
      <c r="M628" s="50"/>
      <c r="N628" s="48"/>
    </row>
    <row r="630" spans="8:14">
      <c r="H630" s="10"/>
      <c r="I630" s="9"/>
      <c r="J630" s="10"/>
      <c r="L630" s="48"/>
      <c r="M630" s="50"/>
      <c r="N630" s="48"/>
    </row>
    <row r="632" spans="8:14">
      <c r="H632" s="10"/>
      <c r="I632" s="9"/>
      <c r="J632" s="10"/>
      <c r="L632" s="48"/>
      <c r="M632" s="50"/>
      <c r="N632" s="48"/>
    </row>
    <row r="634" spans="8:14">
      <c r="H634" s="10"/>
      <c r="I634" s="9"/>
      <c r="J634" s="10"/>
      <c r="L634" s="48"/>
      <c r="M634" s="50"/>
      <c r="N634" s="48"/>
    </row>
    <row r="636" spans="8:14">
      <c r="H636" s="10"/>
      <c r="I636" s="9"/>
      <c r="J636" s="10"/>
      <c r="L636" s="48"/>
      <c r="M636" s="50"/>
      <c r="N636" s="48"/>
    </row>
    <row r="638" spans="8:14">
      <c r="H638" s="10"/>
      <c r="I638" s="9"/>
      <c r="J638" s="10"/>
      <c r="L638" s="48"/>
      <c r="M638" s="50"/>
      <c r="N638" s="48"/>
    </row>
    <row r="640" spans="8:14">
      <c r="H640" s="10"/>
      <c r="I640" s="9"/>
      <c r="J640" s="10"/>
      <c r="L640" s="48"/>
      <c r="M640" s="50"/>
      <c r="N640" s="48"/>
    </row>
    <row r="642" spans="8:14">
      <c r="H642" s="10"/>
      <c r="I642" s="9"/>
      <c r="J642" s="10"/>
      <c r="L642" s="48"/>
      <c r="M642" s="50"/>
      <c r="N642" s="48"/>
    </row>
    <row r="644" spans="8:14">
      <c r="H644" s="10"/>
      <c r="I644" s="9"/>
      <c r="J644" s="10"/>
      <c r="L644" s="48"/>
      <c r="M644" s="50"/>
      <c r="N644" s="48"/>
    </row>
    <row r="646" spans="8:14">
      <c r="H646" s="10"/>
      <c r="I646" s="9"/>
      <c r="J646" s="10"/>
      <c r="L646" s="48"/>
      <c r="M646" s="50"/>
      <c r="N646" s="48"/>
    </row>
    <row r="648" spans="8:14">
      <c r="H648" s="10"/>
      <c r="I648" s="9"/>
      <c r="J648" s="10"/>
      <c r="L648" s="48"/>
      <c r="M648" s="50"/>
      <c r="N648" s="48"/>
    </row>
    <row r="650" spans="8:14">
      <c r="H650" s="10"/>
      <c r="I650" s="9"/>
      <c r="J650" s="10"/>
      <c r="L650" s="48"/>
      <c r="M650" s="50"/>
      <c r="N650" s="48"/>
    </row>
    <row r="652" spans="8:14">
      <c r="H652" s="10"/>
      <c r="I652" s="9"/>
      <c r="J652" s="10"/>
      <c r="L652" s="48"/>
      <c r="M652" s="50"/>
      <c r="N652" s="48"/>
    </row>
    <row r="654" spans="8:14">
      <c r="H654" s="10"/>
      <c r="I654" s="9"/>
      <c r="J654" s="10"/>
      <c r="L654" s="48"/>
      <c r="M654" s="50"/>
      <c r="N654" s="48"/>
    </row>
    <row r="656" spans="8:14">
      <c r="H656" s="10"/>
      <c r="I656" s="9"/>
      <c r="J656" s="10"/>
      <c r="L656" s="48"/>
      <c r="M656" s="50"/>
      <c r="N656" s="48"/>
    </row>
    <row r="658" spans="8:14">
      <c r="H658" s="10"/>
      <c r="I658" s="9"/>
      <c r="J658" s="10"/>
      <c r="L658" s="48"/>
      <c r="M658" s="50"/>
      <c r="N658" s="48"/>
    </row>
    <row r="660" spans="8:14">
      <c r="H660" s="10"/>
      <c r="I660" s="9"/>
      <c r="J660" s="10"/>
      <c r="L660" s="48"/>
      <c r="M660" s="50"/>
      <c r="N660" s="48"/>
    </row>
    <row r="662" spans="8:14">
      <c r="H662" s="10"/>
      <c r="I662" s="9"/>
      <c r="J662" s="10"/>
      <c r="L662" s="48"/>
      <c r="M662" s="50"/>
      <c r="N662" s="48"/>
    </row>
    <row r="664" spans="8:14">
      <c r="H664" s="10"/>
      <c r="I664" s="9"/>
      <c r="J664" s="10"/>
      <c r="L664" s="48"/>
      <c r="M664" s="50"/>
      <c r="N664" s="48"/>
    </row>
    <row r="666" spans="8:14">
      <c r="H666" s="10"/>
      <c r="I666" s="9"/>
      <c r="J666" s="10"/>
      <c r="L666" s="48"/>
      <c r="M666" s="50"/>
      <c r="N666" s="48"/>
    </row>
    <row r="668" spans="8:14">
      <c r="H668" s="10"/>
      <c r="I668" s="9"/>
      <c r="J668" s="10"/>
      <c r="L668" s="48"/>
      <c r="M668" s="50"/>
      <c r="N668" s="48"/>
    </row>
    <row r="670" spans="8:14">
      <c r="H670" s="10"/>
      <c r="I670" s="9"/>
      <c r="J670" s="10"/>
      <c r="L670" s="48"/>
      <c r="M670" s="50"/>
      <c r="N670" s="48"/>
    </row>
    <row r="672" spans="8:14">
      <c r="H672" s="10"/>
      <c r="I672" s="9"/>
      <c r="J672" s="10"/>
      <c r="L672" s="48"/>
      <c r="M672" s="50"/>
      <c r="N672" s="48"/>
    </row>
    <row r="674" spans="8:14">
      <c r="H674" s="10"/>
      <c r="I674" s="9"/>
      <c r="J674" s="10"/>
      <c r="L674" s="48"/>
      <c r="M674" s="50"/>
      <c r="N674" s="48"/>
    </row>
    <row r="676" spans="8:14">
      <c r="H676" s="10"/>
      <c r="I676" s="9"/>
      <c r="J676" s="10"/>
      <c r="L676" s="48"/>
      <c r="M676" s="50"/>
      <c r="N676" s="48"/>
    </row>
    <row r="678" spans="8:14">
      <c r="H678" s="10"/>
      <c r="I678" s="9"/>
      <c r="J678" s="10"/>
      <c r="L678" s="48"/>
      <c r="M678" s="50"/>
      <c r="N678" s="48"/>
    </row>
    <row r="680" spans="8:14">
      <c r="H680" s="10"/>
      <c r="I680" s="9"/>
      <c r="J680" s="10"/>
      <c r="L680" s="48"/>
      <c r="M680" s="50"/>
      <c r="N680" s="48"/>
    </row>
    <row r="682" spans="8:14">
      <c r="H682" s="10"/>
      <c r="I682" s="9"/>
      <c r="J682" s="10"/>
      <c r="L682" s="48"/>
      <c r="M682" s="50"/>
      <c r="N682" s="48"/>
    </row>
    <row r="684" spans="8:14">
      <c r="H684" s="10"/>
      <c r="I684" s="9"/>
      <c r="J684" s="10"/>
      <c r="L684" s="48"/>
      <c r="M684" s="50"/>
      <c r="N684" s="48"/>
    </row>
    <row r="686" spans="8:14">
      <c r="H686" s="10"/>
      <c r="I686" s="9"/>
      <c r="J686" s="10"/>
      <c r="L686" s="48"/>
      <c r="M686" s="50"/>
      <c r="N686" s="48"/>
    </row>
    <row r="688" spans="8:14">
      <c r="H688" s="10"/>
      <c r="I688" s="9"/>
      <c r="J688" s="10"/>
      <c r="L688" s="48"/>
      <c r="M688" s="50"/>
      <c r="N688" s="48"/>
    </row>
    <row r="690" spans="8:14">
      <c r="H690" s="10"/>
      <c r="I690" s="9"/>
      <c r="J690" s="10"/>
      <c r="L690" s="48"/>
      <c r="M690" s="50"/>
      <c r="N690" s="48"/>
    </row>
    <row r="692" spans="8:14">
      <c r="H692" s="10"/>
      <c r="I692" s="9"/>
      <c r="J692" s="10"/>
      <c r="L692" s="48"/>
      <c r="M692" s="50"/>
      <c r="N692" s="48"/>
    </row>
    <row r="694" spans="8:14">
      <c r="H694" s="10"/>
      <c r="I694" s="9"/>
      <c r="J694" s="10"/>
      <c r="L694" s="48"/>
      <c r="M694" s="50"/>
      <c r="N694" s="48"/>
    </row>
    <row r="696" spans="8:14">
      <c r="H696" s="10"/>
      <c r="I696" s="9"/>
      <c r="J696" s="10"/>
      <c r="L696" s="48"/>
      <c r="M696" s="50"/>
      <c r="N696" s="48"/>
    </row>
    <row r="698" spans="8:14">
      <c r="H698" s="10"/>
      <c r="I698" s="9"/>
      <c r="J698" s="10"/>
      <c r="L698" s="48"/>
      <c r="M698" s="50"/>
      <c r="N698" s="48"/>
    </row>
    <row r="700" spans="8:14">
      <c r="H700" s="10"/>
      <c r="I700" s="9"/>
      <c r="J700" s="10"/>
      <c r="L700" s="48"/>
      <c r="M700" s="50"/>
      <c r="N700" s="48"/>
    </row>
    <row r="702" spans="8:14">
      <c r="H702" s="10"/>
      <c r="I702" s="9"/>
      <c r="J702" s="10"/>
      <c r="L702" s="48"/>
      <c r="M702" s="50"/>
      <c r="N702" s="48"/>
    </row>
    <row r="704" spans="8:14">
      <c r="H704" s="10"/>
      <c r="I704" s="9"/>
      <c r="J704" s="10"/>
      <c r="L704" s="48"/>
      <c r="M704" s="50"/>
      <c r="N704" s="48"/>
    </row>
    <row r="706" spans="8:14">
      <c r="H706" s="10"/>
      <c r="I706" s="9"/>
      <c r="J706" s="10"/>
      <c r="L706" s="48"/>
      <c r="M706" s="50"/>
      <c r="N706" s="48"/>
    </row>
    <row r="708" spans="8:14">
      <c r="H708" s="10"/>
      <c r="I708" s="9"/>
      <c r="J708" s="10"/>
      <c r="L708" s="48"/>
      <c r="M708" s="50"/>
      <c r="N708" s="48"/>
    </row>
    <row r="710" spans="8:14">
      <c r="H710" s="10"/>
      <c r="I710" s="9"/>
      <c r="J710" s="10"/>
      <c r="L710" s="48"/>
      <c r="M710" s="50"/>
      <c r="N710" s="48"/>
    </row>
    <row r="712" spans="8:14">
      <c r="H712" s="10"/>
      <c r="I712" s="9"/>
      <c r="J712" s="10"/>
      <c r="L712" s="48"/>
      <c r="M712" s="50"/>
      <c r="N712" s="48"/>
    </row>
    <row r="714" spans="8:14">
      <c r="H714" s="10"/>
      <c r="I714" s="9"/>
      <c r="J714" s="10"/>
      <c r="L714" s="48"/>
      <c r="M714" s="50"/>
      <c r="N714" s="48"/>
    </row>
    <row r="716" spans="8:14">
      <c r="H716" s="10"/>
      <c r="I716" s="9"/>
      <c r="J716" s="10"/>
      <c r="L716" s="48"/>
      <c r="M716" s="50"/>
      <c r="N716" s="48"/>
    </row>
    <row r="718" spans="8:14">
      <c r="H718" s="10"/>
      <c r="I718" s="9"/>
      <c r="J718" s="10"/>
      <c r="L718" s="48"/>
      <c r="M718" s="50"/>
      <c r="N718" s="48"/>
    </row>
    <row r="720" spans="8:14">
      <c r="H720" s="10"/>
      <c r="I720" s="9"/>
      <c r="J720" s="10"/>
      <c r="L720" s="48"/>
      <c r="M720" s="50"/>
      <c r="N720" s="48"/>
    </row>
    <row r="722" spans="8:14">
      <c r="H722" s="10"/>
      <c r="I722" s="9"/>
      <c r="J722" s="10"/>
      <c r="L722" s="48"/>
      <c r="M722" s="50"/>
      <c r="N722" s="48"/>
    </row>
    <row r="724" spans="8:14">
      <c r="H724" s="10"/>
      <c r="I724" s="9"/>
      <c r="J724" s="10"/>
      <c r="L724" s="48"/>
      <c r="M724" s="50"/>
      <c r="N724" s="48"/>
    </row>
    <row r="726" spans="8:14">
      <c r="H726" s="10"/>
      <c r="I726" s="9"/>
      <c r="J726" s="10"/>
      <c r="L726" s="48"/>
      <c r="M726" s="50"/>
      <c r="N726" s="48"/>
    </row>
    <row r="728" spans="8:14">
      <c r="H728" s="10"/>
      <c r="I728" s="9"/>
      <c r="J728" s="10"/>
      <c r="L728" s="48"/>
      <c r="M728" s="50"/>
      <c r="N728" s="48"/>
    </row>
    <row r="730" spans="8:14">
      <c r="H730" s="10"/>
      <c r="I730" s="9"/>
      <c r="J730" s="10"/>
      <c r="L730" s="48"/>
      <c r="M730" s="50"/>
      <c r="N730" s="48"/>
    </row>
    <row r="732" spans="8:14">
      <c r="H732" s="10"/>
      <c r="I732" s="9"/>
      <c r="J732" s="10"/>
      <c r="L732" s="48"/>
      <c r="M732" s="50"/>
      <c r="N732" s="48"/>
    </row>
    <row r="734" spans="8:14">
      <c r="H734" s="10"/>
      <c r="I734" s="9"/>
      <c r="J734" s="10"/>
      <c r="L734" s="48"/>
      <c r="M734" s="50"/>
      <c r="N734" s="48"/>
    </row>
    <row r="736" spans="8:14">
      <c r="H736" s="10"/>
      <c r="I736" s="9"/>
      <c r="J736" s="10"/>
      <c r="L736" s="48"/>
      <c r="M736" s="50"/>
      <c r="N736" s="48"/>
    </row>
    <row r="738" spans="8:14">
      <c r="H738" s="10"/>
      <c r="I738" s="9"/>
      <c r="J738" s="10"/>
      <c r="L738" s="48"/>
      <c r="M738" s="50"/>
      <c r="N738" s="48"/>
    </row>
    <row r="740" spans="8:14">
      <c r="H740" s="10"/>
      <c r="I740" s="9"/>
      <c r="J740" s="10"/>
      <c r="L740" s="48"/>
      <c r="M740" s="50"/>
      <c r="N740" s="48"/>
    </row>
    <row r="742" spans="8:14">
      <c r="H742" s="10"/>
      <c r="I742" s="9"/>
      <c r="J742" s="10"/>
      <c r="L742" s="48"/>
      <c r="M742" s="50"/>
      <c r="N742" s="48"/>
    </row>
    <row r="744" spans="8:14">
      <c r="H744" s="10"/>
      <c r="I744" s="9"/>
      <c r="J744" s="10"/>
      <c r="L744" s="48"/>
      <c r="M744" s="50"/>
      <c r="N744" s="48"/>
    </row>
    <row r="746" spans="8:14">
      <c r="H746" s="10"/>
      <c r="I746" s="9"/>
      <c r="J746" s="10"/>
      <c r="L746" s="48"/>
      <c r="M746" s="50"/>
      <c r="N746" s="48"/>
    </row>
    <row r="748" spans="8:14">
      <c r="H748" s="10"/>
      <c r="I748" s="9"/>
      <c r="J748" s="10"/>
      <c r="L748" s="48"/>
      <c r="M748" s="50"/>
      <c r="N748" s="48"/>
    </row>
    <row r="750" spans="8:14">
      <c r="H750" s="10"/>
      <c r="I750" s="9"/>
      <c r="J750" s="10"/>
      <c r="L750" s="48"/>
      <c r="M750" s="50"/>
      <c r="N750" s="48"/>
    </row>
    <row r="752" spans="8:14">
      <c r="H752" s="10"/>
      <c r="I752" s="9"/>
      <c r="J752" s="10"/>
      <c r="L752" s="48"/>
      <c r="M752" s="50"/>
      <c r="N752" s="48"/>
    </row>
    <row r="754" spans="8:14">
      <c r="H754" s="10"/>
      <c r="I754" s="9"/>
      <c r="J754" s="10"/>
      <c r="L754" s="48"/>
      <c r="M754" s="50"/>
      <c r="N754" s="48"/>
    </row>
    <row r="756" spans="8:14">
      <c r="H756" s="10"/>
      <c r="I756" s="9"/>
      <c r="J756" s="10"/>
      <c r="L756" s="48"/>
      <c r="M756" s="50"/>
      <c r="N756" s="48"/>
    </row>
    <row r="758" spans="8:14">
      <c r="H758" s="10"/>
      <c r="I758" s="9"/>
      <c r="J758" s="10"/>
      <c r="L758" s="48"/>
      <c r="M758" s="50"/>
      <c r="N758" s="48"/>
    </row>
    <row r="760" spans="8:14">
      <c r="H760" s="10"/>
      <c r="I760" s="9"/>
      <c r="J760" s="10"/>
      <c r="L760" s="48"/>
      <c r="M760" s="50"/>
      <c r="N760" s="48"/>
    </row>
    <row r="762" spans="8:14">
      <c r="H762" s="10"/>
      <c r="I762" s="9"/>
      <c r="J762" s="10"/>
      <c r="L762" s="48"/>
      <c r="M762" s="50"/>
      <c r="N762" s="48"/>
    </row>
    <row r="764" spans="8:14">
      <c r="H764" s="10"/>
      <c r="I764" s="9"/>
      <c r="J764" s="10"/>
      <c r="L764" s="48"/>
      <c r="M764" s="50"/>
      <c r="N764" s="48"/>
    </row>
    <row r="766" spans="8:14">
      <c r="H766" s="10"/>
      <c r="I766" s="9"/>
      <c r="J766" s="10"/>
      <c r="L766" s="48"/>
      <c r="M766" s="50"/>
      <c r="N766" s="48"/>
    </row>
    <row r="768" spans="8:14">
      <c r="H768" s="10"/>
      <c r="I768" s="9"/>
      <c r="J768" s="10"/>
      <c r="L768" s="48"/>
      <c r="M768" s="50"/>
      <c r="N768" s="48"/>
    </row>
    <row r="770" spans="8:14">
      <c r="H770" s="10"/>
      <c r="I770" s="9"/>
      <c r="J770" s="10"/>
      <c r="L770" s="48"/>
      <c r="M770" s="50"/>
      <c r="N770" s="48"/>
    </row>
    <row r="772" spans="8:14">
      <c r="H772" s="10"/>
      <c r="I772" s="9"/>
      <c r="J772" s="10"/>
      <c r="L772" s="48"/>
      <c r="M772" s="50"/>
      <c r="N772" s="48"/>
    </row>
    <row r="774" spans="8:14">
      <c r="H774" s="10"/>
      <c r="I774" s="9"/>
      <c r="J774" s="10"/>
      <c r="L774" s="48"/>
      <c r="M774" s="50"/>
      <c r="N774" s="48"/>
    </row>
    <row r="776" spans="8:14">
      <c r="H776" s="10"/>
      <c r="I776" s="9"/>
      <c r="J776" s="10"/>
      <c r="L776" s="48"/>
      <c r="M776" s="50"/>
      <c r="N776" s="48"/>
    </row>
    <row r="778" spans="8:14">
      <c r="H778" s="10"/>
      <c r="I778" s="9"/>
      <c r="J778" s="10"/>
      <c r="L778" s="48"/>
      <c r="M778" s="50"/>
      <c r="N778" s="48"/>
    </row>
    <row r="780" spans="8:14">
      <c r="H780" s="10"/>
      <c r="I780" s="9"/>
      <c r="J780" s="10"/>
      <c r="L780" s="48"/>
      <c r="M780" s="50"/>
      <c r="N780" s="48"/>
    </row>
    <row r="782" spans="8:14">
      <c r="H782" s="10"/>
      <c r="I782" s="9"/>
      <c r="J782" s="10"/>
      <c r="L782" s="48"/>
      <c r="M782" s="50"/>
      <c r="N782" s="48"/>
    </row>
    <row r="784" spans="8:14">
      <c r="H784" s="10"/>
      <c r="I784" s="9"/>
      <c r="J784" s="10"/>
      <c r="L784" s="48"/>
      <c r="M784" s="50"/>
      <c r="N784" s="48"/>
    </row>
    <row r="786" spans="8:14">
      <c r="H786" s="10"/>
      <c r="I786" s="9"/>
      <c r="J786" s="10"/>
      <c r="L786" s="48"/>
      <c r="M786" s="50"/>
      <c r="N786" s="48"/>
    </row>
    <row r="788" spans="8:14">
      <c r="H788" s="10"/>
      <c r="I788" s="9"/>
      <c r="J788" s="10"/>
      <c r="L788" s="48"/>
      <c r="M788" s="50"/>
      <c r="N788" s="48"/>
    </row>
    <row r="790" spans="8:14">
      <c r="H790" s="10"/>
      <c r="I790" s="9"/>
      <c r="J790" s="10"/>
      <c r="L790" s="48"/>
      <c r="M790" s="50"/>
      <c r="N790" s="48"/>
    </row>
    <row r="792" spans="8:14">
      <c r="H792" s="10"/>
      <c r="I792" s="9"/>
      <c r="J792" s="10"/>
      <c r="L792" s="48"/>
      <c r="M792" s="50"/>
      <c r="N792" s="48"/>
    </row>
    <row r="794" spans="8:14">
      <c r="H794" s="10"/>
      <c r="I794" s="9"/>
      <c r="J794" s="10"/>
      <c r="L794" s="48"/>
      <c r="M794" s="50"/>
      <c r="N794" s="48"/>
    </row>
    <row r="796" spans="8:14">
      <c r="H796" s="10"/>
      <c r="I796" s="9"/>
      <c r="J796" s="10"/>
      <c r="L796" s="48"/>
      <c r="M796" s="50"/>
      <c r="N796" s="48"/>
    </row>
    <row r="798" spans="8:14">
      <c r="H798" s="10"/>
      <c r="I798" s="9"/>
      <c r="J798" s="10"/>
      <c r="L798" s="48"/>
      <c r="M798" s="50"/>
      <c r="N798" s="48"/>
    </row>
    <row r="800" spans="8:14">
      <c r="H800" s="10"/>
      <c r="I800" s="9"/>
      <c r="J800" s="10"/>
      <c r="L800" s="48"/>
      <c r="M800" s="50"/>
      <c r="N800" s="48"/>
    </row>
    <row r="802" spans="8:14">
      <c r="H802" s="10"/>
      <c r="I802" s="9"/>
      <c r="J802" s="10"/>
      <c r="L802" s="48"/>
      <c r="M802" s="50"/>
      <c r="N802" s="48"/>
    </row>
    <row r="804" spans="8:14">
      <c r="H804" s="10"/>
      <c r="I804" s="9"/>
      <c r="J804" s="10"/>
      <c r="L804" s="48"/>
      <c r="M804" s="50"/>
      <c r="N804" s="48"/>
    </row>
    <row r="806" spans="8:14">
      <c r="H806" s="10"/>
      <c r="I806" s="9"/>
      <c r="J806" s="10"/>
      <c r="L806" s="48"/>
      <c r="M806" s="50"/>
      <c r="N806" s="48"/>
    </row>
    <row r="808" spans="8:14">
      <c r="H808" s="10"/>
      <c r="I808" s="9"/>
      <c r="J808" s="10"/>
      <c r="L808" s="48"/>
      <c r="M808" s="50"/>
      <c r="N808" s="48"/>
    </row>
    <row r="810" spans="8:14">
      <c r="H810" s="10"/>
      <c r="I810" s="9"/>
      <c r="J810" s="10"/>
      <c r="L810" s="48"/>
      <c r="M810" s="50"/>
      <c r="N810" s="48"/>
    </row>
    <row r="812" spans="8:14">
      <c r="H812" s="10"/>
      <c r="I812" s="9"/>
      <c r="J812" s="10"/>
      <c r="L812" s="48"/>
      <c r="M812" s="50"/>
      <c r="N812" s="48"/>
    </row>
    <row r="814" spans="8:14">
      <c r="H814" s="10"/>
      <c r="I814" s="9"/>
      <c r="J814" s="10"/>
      <c r="L814" s="48"/>
      <c r="M814" s="50"/>
      <c r="N814" s="48"/>
    </row>
    <row r="816" spans="8:14">
      <c r="H816" s="10"/>
      <c r="I816" s="9"/>
      <c r="J816" s="10"/>
      <c r="L816" s="48"/>
      <c r="M816" s="50"/>
      <c r="N816" s="48"/>
    </row>
    <row r="818" spans="8:14">
      <c r="H818" s="10"/>
      <c r="I818" s="9"/>
      <c r="J818" s="10"/>
      <c r="L818" s="48"/>
      <c r="M818" s="50"/>
      <c r="N818" s="48"/>
    </row>
    <row r="820" spans="8:14">
      <c r="H820" s="10"/>
      <c r="I820" s="9"/>
      <c r="J820" s="10"/>
      <c r="L820" s="48"/>
      <c r="M820" s="50"/>
      <c r="N820" s="48"/>
    </row>
    <row r="822" spans="8:14">
      <c r="H822" s="10"/>
      <c r="I822" s="9"/>
      <c r="J822" s="10"/>
      <c r="L822" s="48"/>
      <c r="M822" s="50"/>
      <c r="N822" s="48"/>
    </row>
    <row r="824" spans="8:14">
      <c r="H824" s="10"/>
      <c r="I824" s="9"/>
      <c r="J824" s="10"/>
      <c r="L824" s="48"/>
      <c r="M824" s="50"/>
      <c r="N824" s="48"/>
    </row>
    <row r="826" spans="8:14">
      <c r="H826" s="10"/>
      <c r="I826" s="9"/>
      <c r="J826" s="10"/>
      <c r="L826" s="48"/>
      <c r="M826" s="50"/>
      <c r="N826" s="48"/>
    </row>
    <row r="828" spans="8:14">
      <c r="H828" s="10"/>
      <c r="I828" s="9"/>
      <c r="J828" s="10"/>
      <c r="L828" s="48"/>
      <c r="M828" s="50"/>
      <c r="N828" s="48"/>
    </row>
    <row r="830" spans="8:14">
      <c r="H830" s="10"/>
      <c r="I830" s="9"/>
      <c r="J830" s="10"/>
      <c r="L830" s="48"/>
      <c r="M830" s="50"/>
      <c r="N830" s="48"/>
    </row>
    <row r="832" spans="8:14">
      <c r="H832" s="10"/>
      <c r="I832" s="9"/>
      <c r="J832" s="10"/>
      <c r="L832" s="48"/>
      <c r="M832" s="50"/>
      <c r="N832" s="48"/>
    </row>
    <row r="834" spans="8:14">
      <c r="H834" s="10"/>
      <c r="I834" s="9"/>
      <c r="J834" s="10"/>
      <c r="L834" s="48"/>
      <c r="M834" s="50"/>
      <c r="N834" s="48"/>
    </row>
    <row r="836" spans="8:14">
      <c r="H836" s="10"/>
      <c r="I836" s="9"/>
      <c r="J836" s="10"/>
      <c r="L836" s="48"/>
      <c r="M836" s="50"/>
      <c r="N836" s="48"/>
    </row>
    <row r="838" spans="8:14">
      <c r="H838" s="10"/>
      <c r="I838" s="9"/>
      <c r="J838" s="10"/>
      <c r="L838" s="48"/>
      <c r="M838" s="50"/>
      <c r="N838" s="48"/>
    </row>
    <row r="840" spans="8:14">
      <c r="H840" s="10"/>
      <c r="I840" s="9"/>
      <c r="J840" s="10"/>
      <c r="L840" s="48"/>
      <c r="M840" s="50"/>
      <c r="N840" s="48"/>
    </row>
    <row r="842" spans="8:14">
      <c r="H842" s="10"/>
      <c r="I842" s="9"/>
      <c r="J842" s="10"/>
      <c r="L842" s="48"/>
      <c r="M842" s="50"/>
      <c r="N842" s="48"/>
    </row>
    <row r="844" spans="8:14">
      <c r="H844" s="10"/>
      <c r="I844" s="9"/>
      <c r="J844" s="10"/>
      <c r="L844" s="48"/>
      <c r="M844" s="50"/>
      <c r="N844" s="48"/>
    </row>
    <row r="846" spans="8:14">
      <c r="H846" s="10"/>
      <c r="I846" s="9"/>
      <c r="J846" s="10"/>
      <c r="L846" s="48"/>
      <c r="M846" s="50"/>
      <c r="N846" s="48"/>
    </row>
    <row r="848" spans="8:14">
      <c r="H848" s="10"/>
      <c r="I848" s="9"/>
      <c r="J848" s="10"/>
      <c r="L848" s="48"/>
      <c r="M848" s="50"/>
      <c r="N848" s="48"/>
    </row>
    <row r="850" spans="8:14">
      <c r="H850" s="10"/>
      <c r="I850" s="9"/>
      <c r="J850" s="10"/>
      <c r="L850" s="48"/>
      <c r="M850" s="50"/>
      <c r="N850" s="48"/>
    </row>
    <row r="852" spans="8:14">
      <c r="H852" s="10"/>
      <c r="I852" s="9"/>
      <c r="J852" s="10"/>
      <c r="L852" s="48"/>
      <c r="M852" s="50"/>
      <c r="N852" s="48"/>
    </row>
    <row r="854" spans="8:14">
      <c r="H854" s="10"/>
      <c r="I854" s="9"/>
      <c r="J854" s="10"/>
      <c r="L854" s="48"/>
      <c r="M854" s="50"/>
      <c r="N854" s="48"/>
    </row>
    <row r="856" spans="8:14">
      <c r="H856" s="10"/>
      <c r="I856" s="9"/>
      <c r="J856" s="10"/>
      <c r="L856" s="48"/>
      <c r="M856" s="50"/>
      <c r="N856" s="48"/>
    </row>
    <row r="858" spans="8:14">
      <c r="H858" s="10"/>
      <c r="I858" s="9"/>
      <c r="J858" s="10"/>
      <c r="L858" s="48"/>
      <c r="M858" s="50"/>
      <c r="N858" s="48"/>
    </row>
    <row r="860" spans="8:14">
      <c r="H860" s="10"/>
      <c r="I860" s="9"/>
      <c r="J860" s="10"/>
      <c r="L860" s="48"/>
      <c r="M860" s="50"/>
      <c r="N860" s="48"/>
    </row>
    <row r="862" spans="8:14">
      <c r="H862" s="10"/>
      <c r="I862" s="9"/>
      <c r="J862" s="10"/>
      <c r="L862" s="48"/>
      <c r="M862" s="50"/>
      <c r="N862" s="48"/>
    </row>
    <row r="864" spans="8:14">
      <c r="H864" s="10"/>
      <c r="I864" s="9"/>
      <c r="J864" s="10"/>
      <c r="L864" s="48"/>
      <c r="M864" s="50"/>
      <c r="N864" s="48"/>
    </row>
    <row r="866" spans="8:14">
      <c r="H866" s="10"/>
      <c r="I866" s="9"/>
      <c r="J866" s="10"/>
      <c r="L866" s="48"/>
      <c r="M866" s="50"/>
      <c r="N866" s="48"/>
    </row>
    <row r="868" spans="8:14">
      <c r="H868" s="10"/>
      <c r="I868" s="9"/>
      <c r="J868" s="10"/>
      <c r="L868" s="48"/>
      <c r="M868" s="50"/>
      <c r="N868" s="48"/>
    </row>
    <row r="870" spans="8:14">
      <c r="H870" s="10"/>
      <c r="I870" s="9"/>
      <c r="J870" s="10"/>
      <c r="L870" s="48"/>
      <c r="M870" s="50"/>
      <c r="N870" s="48"/>
    </row>
    <row r="872" spans="8:14">
      <c r="H872" s="10"/>
      <c r="I872" s="9"/>
      <c r="J872" s="10"/>
      <c r="L872" s="48"/>
      <c r="M872" s="50"/>
      <c r="N872" s="48"/>
    </row>
    <row r="874" spans="8:14">
      <c r="H874" s="10"/>
      <c r="I874" s="9"/>
      <c r="J874" s="10"/>
      <c r="L874" s="48"/>
      <c r="M874" s="50"/>
      <c r="N874" s="48"/>
    </row>
    <row r="876" spans="8:14">
      <c r="H876" s="10"/>
      <c r="I876" s="9"/>
      <c r="J876" s="10"/>
      <c r="L876" s="48"/>
      <c r="M876" s="50"/>
      <c r="N876" s="48"/>
    </row>
    <row r="878" spans="8:14">
      <c r="H878" s="10"/>
      <c r="I878" s="9"/>
      <c r="J878" s="10"/>
      <c r="L878" s="48"/>
      <c r="M878" s="50"/>
      <c r="N878" s="48"/>
    </row>
    <row r="880" spans="8:14">
      <c r="H880" s="10"/>
      <c r="I880" s="9"/>
      <c r="J880" s="10"/>
      <c r="L880" s="48"/>
      <c r="M880" s="50"/>
      <c r="N880" s="48"/>
    </row>
    <row r="882" spans="8:14">
      <c r="H882" s="10"/>
      <c r="I882" s="9"/>
      <c r="J882" s="10"/>
      <c r="L882" s="48"/>
      <c r="M882" s="50"/>
      <c r="N882" s="48"/>
    </row>
    <row r="884" spans="8:14">
      <c r="H884" s="10"/>
      <c r="I884" s="9"/>
      <c r="J884" s="10"/>
      <c r="L884" s="48"/>
      <c r="M884" s="50"/>
      <c r="N884" s="48"/>
    </row>
    <row r="886" spans="8:14">
      <c r="H886" s="10"/>
      <c r="I886" s="9"/>
      <c r="J886" s="10"/>
      <c r="L886" s="48"/>
      <c r="M886" s="50"/>
      <c r="N886" s="48"/>
    </row>
    <row r="888" spans="8:14">
      <c r="H888" s="10"/>
      <c r="I888" s="9"/>
      <c r="J888" s="10"/>
      <c r="L888" s="48"/>
      <c r="M888" s="50"/>
      <c r="N888" s="48"/>
    </row>
    <row r="890" spans="8:14">
      <c r="H890" s="10"/>
      <c r="I890" s="9"/>
      <c r="J890" s="10"/>
      <c r="L890" s="48"/>
      <c r="M890" s="50"/>
      <c r="N890" s="48"/>
    </row>
    <row r="892" spans="8:14">
      <c r="H892" s="10"/>
      <c r="I892" s="9"/>
      <c r="J892" s="10"/>
      <c r="L892" s="48"/>
      <c r="M892" s="50"/>
      <c r="N892" s="48"/>
    </row>
    <row r="894" spans="8:14">
      <c r="H894" s="10"/>
      <c r="I894" s="9"/>
      <c r="J894" s="10"/>
      <c r="L894" s="48"/>
      <c r="M894" s="50"/>
      <c r="N894" s="48"/>
    </row>
    <row r="896" spans="8:14">
      <c r="H896" s="10"/>
      <c r="I896" s="9"/>
      <c r="J896" s="10"/>
      <c r="L896" s="48"/>
      <c r="M896" s="50"/>
      <c r="N896" s="48"/>
    </row>
    <row r="898" spans="8:14">
      <c r="H898" s="10"/>
      <c r="I898" s="9"/>
      <c r="J898" s="10"/>
      <c r="L898" s="48"/>
      <c r="M898" s="50"/>
      <c r="N898" s="48"/>
    </row>
    <row r="900" spans="8:14">
      <c r="H900" s="10"/>
      <c r="I900" s="9"/>
      <c r="J900" s="10"/>
      <c r="L900" s="48"/>
      <c r="M900" s="50"/>
      <c r="N900" s="48"/>
    </row>
    <row r="902" spans="8:14">
      <c r="H902" s="10"/>
      <c r="I902" s="9"/>
      <c r="J902" s="10"/>
      <c r="L902" s="48"/>
      <c r="M902" s="50"/>
      <c r="N902" s="48"/>
    </row>
    <row r="904" spans="8:14">
      <c r="H904" s="10"/>
      <c r="I904" s="9"/>
      <c r="J904" s="10"/>
      <c r="L904" s="48"/>
      <c r="M904" s="50"/>
      <c r="N904" s="48"/>
    </row>
    <row r="906" spans="8:14">
      <c r="H906" s="10"/>
      <c r="I906" s="9"/>
      <c r="J906" s="10"/>
      <c r="L906" s="48"/>
      <c r="M906" s="50"/>
      <c r="N906" s="48"/>
    </row>
    <row r="908" spans="8:14">
      <c r="H908" s="10"/>
      <c r="I908" s="9"/>
      <c r="J908" s="10"/>
      <c r="L908" s="48"/>
      <c r="M908" s="50"/>
      <c r="N908" s="48"/>
    </row>
    <row r="910" spans="8:14">
      <c r="H910" s="10"/>
      <c r="I910" s="9"/>
      <c r="J910" s="10"/>
      <c r="L910" s="48"/>
      <c r="M910" s="50"/>
      <c r="N910" s="48"/>
    </row>
    <row r="912" spans="8:14">
      <c r="H912" s="10"/>
      <c r="I912" s="9"/>
      <c r="J912" s="10"/>
      <c r="L912" s="48"/>
      <c r="M912" s="50"/>
      <c r="N912" s="48"/>
    </row>
    <row r="914" spans="8:14">
      <c r="H914" s="10"/>
      <c r="I914" s="9"/>
      <c r="J914" s="10"/>
      <c r="L914" s="48"/>
      <c r="M914" s="50"/>
      <c r="N914" s="48"/>
    </row>
    <row r="916" spans="8:14">
      <c r="H916" s="10"/>
      <c r="I916" s="9"/>
      <c r="J916" s="10"/>
      <c r="L916" s="48"/>
      <c r="M916" s="50"/>
      <c r="N916" s="48"/>
    </row>
    <row r="918" spans="8:14">
      <c r="H918" s="10"/>
      <c r="I918" s="9"/>
      <c r="J918" s="10"/>
      <c r="L918" s="48"/>
      <c r="M918" s="50"/>
      <c r="N918" s="48"/>
    </row>
    <row r="920" spans="8:14">
      <c r="H920" s="10"/>
      <c r="I920" s="9"/>
      <c r="J920" s="10"/>
      <c r="L920" s="48"/>
      <c r="M920" s="50"/>
      <c r="N920" s="48"/>
    </row>
    <row r="922" spans="8:14">
      <c r="H922" s="10"/>
      <c r="I922" s="9"/>
      <c r="J922" s="10"/>
      <c r="L922" s="48"/>
      <c r="M922" s="50"/>
      <c r="N922" s="48"/>
    </row>
    <row r="924" spans="8:14">
      <c r="H924" s="10"/>
      <c r="I924" s="9"/>
      <c r="J924" s="10"/>
      <c r="L924" s="48"/>
      <c r="M924" s="50"/>
      <c r="N924" s="48"/>
    </row>
    <row r="926" spans="8:14">
      <c r="H926" s="10"/>
      <c r="I926" s="9"/>
      <c r="J926" s="10"/>
      <c r="L926" s="48"/>
      <c r="M926" s="50"/>
      <c r="N926" s="48"/>
    </row>
    <row r="928" spans="8:14">
      <c r="H928" s="10"/>
      <c r="I928" s="9"/>
      <c r="J928" s="10"/>
      <c r="L928" s="48"/>
      <c r="M928" s="50"/>
      <c r="N928" s="48"/>
    </row>
    <row r="930" spans="8:14">
      <c r="H930" s="10"/>
      <c r="I930" s="9"/>
      <c r="J930" s="10"/>
      <c r="L930" s="48"/>
      <c r="M930" s="50"/>
      <c r="N930" s="48"/>
    </row>
    <row r="932" spans="8:14">
      <c r="H932" s="10"/>
      <c r="I932" s="9"/>
      <c r="J932" s="10"/>
      <c r="L932" s="48"/>
      <c r="M932" s="50"/>
      <c r="N932" s="48"/>
    </row>
    <row r="934" spans="8:14">
      <c r="H934" s="10"/>
      <c r="I934" s="9"/>
      <c r="J934" s="10"/>
      <c r="L934" s="48"/>
      <c r="M934" s="50"/>
      <c r="N934" s="48"/>
    </row>
    <row r="936" spans="8:14">
      <c r="H936" s="10"/>
      <c r="I936" s="9"/>
      <c r="J936" s="10"/>
      <c r="L936" s="48"/>
      <c r="M936" s="50"/>
      <c r="N936" s="48"/>
    </row>
    <row r="938" spans="8:14">
      <c r="H938" s="10"/>
      <c r="I938" s="9"/>
      <c r="J938" s="10"/>
      <c r="L938" s="48"/>
      <c r="M938" s="50"/>
      <c r="N938" s="48"/>
    </row>
    <row r="940" spans="8:14">
      <c r="H940" s="10"/>
      <c r="I940" s="9"/>
      <c r="J940" s="10"/>
      <c r="L940" s="48"/>
      <c r="M940" s="50"/>
      <c r="N940" s="48"/>
    </row>
    <row r="942" spans="8:14">
      <c r="H942" s="10"/>
      <c r="I942" s="9"/>
      <c r="J942" s="10"/>
      <c r="L942" s="48"/>
      <c r="M942" s="50"/>
      <c r="N942" s="48"/>
    </row>
    <row r="944" spans="8:14">
      <c r="H944" s="10"/>
      <c r="I944" s="9"/>
      <c r="J944" s="10"/>
      <c r="L944" s="48"/>
      <c r="M944" s="50"/>
      <c r="N944" s="48"/>
    </row>
    <row r="946" spans="8:14">
      <c r="H946" s="10"/>
      <c r="I946" s="9"/>
      <c r="J946" s="10"/>
      <c r="L946" s="48"/>
      <c r="M946" s="50"/>
      <c r="N946" s="48"/>
    </row>
    <row r="948" spans="8:14">
      <c r="H948" s="10"/>
      <c r="I948" s="9"/>
      <c r="J948" s="10"/>
      <c r="L948" s="48"/>
      <c r="M948" s="50"/>
      <c r="N948" s="48"/>
    </row>
    <row r="950" spans="8:14">
      <c r="H950" s="10"/>
      <c r="I950" s="9"/>
      <c r="J950" s="10"/>
      <c r="L950" s="48"/>
      <c r="M950" s="50"/>
      <c r="N950" s="48"/>
    </row>
    <row r="952" spans="8:14">
      <c r="H952" s="10"/>
      <c r="I952" s="9"/>
      <c r="J952" s="10"/>
      <c r="L952" s="48"/>
      <c r="M952" s="50"/>
      <c r="N952" s="48"/>
    </row>
    <row r="954" spans="8:14">
      <c r="H954" s="10"/>
      <c r="I954" s="9"/>
      <c r="J954" s="10"/>
      <c r="L954" s="48"/>
      <c r="M954" s="50"/>
      <c r="N954" s="48"/>
    </row>
    <row r="956" spans="8:14">
      <c r="H956" s="10"/>
      <c r="I956" s="9"/>
      <c r="J956" s="10"/>
      <c r="L956" s="48"/>
      <c r="M956" s="50"/>
      <c r="N956" s="48"/>
    </row>
    <row r="958" spans="8:14">
      <c r="H958" s="10"/>
      <c r="I958" s="9"/>
      <c r="J958" s="10"/>
      <c r="L958" s="48"/>
      <c r="M958" s="50"/>
      <c r="N958" s="48"/>
    </row>
    <row r="960" spans="8:14">
      <c r="H960" s="10"/>
      <c r="I960" s="9"/>
      <c r="J960" s="10"/>
      <c r="L960" s="48"/>
      <c r="M960" s="50"/>
      <c r="N960" s="48"/>
    </row>
    <row r="962" spans="8:14">
      <c r="H962" s="10"/>
      <c r="I962" s="9"/>
      <c r="J962" s="10"/>
      <c r="L962" s="48"/>
      <c r="M962" s="50"/>
      <c r="N962" s="48"/>
    </row>
    <row r="964" spans="8:14">
      <c r="H964" s="10"/>
      <c r="I964" s="9"/>
      <c r="J964" s="10"/>
      <c r="L964" s="48"/>
      <c r="M964" s="50"/>
      <c r="N964" s="48"/>
    </row>
    <row r="966" spans="8:14">
      <c r="H966" s="10"/>
      <c r="I966" s="9"/>
      <c r="J966" s="10"/>
      <c r="L966" s="48"/>
      <c r="M966" s="50"/>
      <c r="N966" s="48"/>
    </row>
    <row r="968" spans="8:14">
      <c r="H968" s="10"/>
      <c r="I968" s="9"/>
      <c r="J968" s="10"/>
      <c r="L968" s="48"/>
      <c r="M968" s="50"/>
      <c r="N968" s="48"/>
    </row>
    <row r="970" spans="8:14">
      <c r="H970" s="10"/>
      <c r="I970" s="9"/>
      <c r="J970" s="10"/>
      <c r="L970" s="48"/>
      <c r="M970" s="50"/>
      <c r="N970" s="48"/>
    </row>
    <row r="972" spans="8:14">
      <c r="H972" s="10"/>
      <c r="I972" s="9"/>
      <c r="J972" s="10"/>
      <c r="L972" s="48"/>
      <c r="M972" s="50"/>
      <c r="N972" s="48"/>
    </row>
    <row r="974" spans="8:14">
      <c r="H974" s="10"/>
      <c r="I974" s="9"/>
      <c r="J974" s="10"/>
      <c r="L974" s="48"/>
      <c r="M974" s="50"/>
      <c r="N974" s="48"/>
    </row>
    <row r="976" spans="8:14">
      <c r="H976" s="10"/>
      <c r="I976" s="9"/>
      <c r="J976" s="10"/>
      <c r="L976" s="48"/>
      <c r="M976" s="50"/>
      <c r="N976" s="48"/>
    </row>
    <row r="978" spans="8:14">
      <c r="H978" s="10"/>
      <c r="I978" s="9"/>
      <c r="J978" s="10"/>
      <c r="L978" s="48"/>
      <c r="M978" s="50"/>
      <c r="N978" s="48"/>
    </row>
    <row r="980" spans="8:14">
      <c r="H980" s="10"/>
      <c r="I980" s="9"/>
      <c r="J980" s="10"/>
      <c r="L980" s="48"/>
      <c r="M980" s="50"/>
      <c r="N980" s="48"/>
    </row>
    <row r="982" spans="8:14">
      <c r="H982" s="10"/>
      <c r="I982" s="9"/>
      <c r="J982" s="10"/>
      <c r="L982" s="48"/>
      <c r="M982" s="50"/>
      <c r="N982" s="48"/>
    </row>
    <row r="984" spans="8:14">
      <c r="H984" s="10"/>
      <c r="I984" s="9"/>
      <c r="J984" s="10"/>
      <c r="L984" s="48"/>
      <c r="M984" s="50"/>
      <c r="N984" s="48"/>
    </row>
    <row r="986" spans="8:14">
      <c r="H986" s="10"/>
      <c r="I986" s="9"/>
      <c r="J986" s="10"/>
      <c r="L986" s="48"/>
      <c r="M986" s="50"/>
      <c r="N986" s="48"/>
    </row>
    <row r="988" spans="8:14">
      <c r="H988" s="10"/>
      <c r="I988" s="9"/>
      <c r="J988" s="10"/>
      <c r="L988" s="48"/>
      <c r="M988" s="50"/>
      <c r="N988" s="48"/>
    </row>
    <row r="990" spans="8:14">
      <c r="H990" s="10"/>
      <c r="I990" s="9"/>
      <c r="J990" s="10"/>
      <c r="L990" s="48"/>
      <c r="M990" s="50"/>
      <c r="N990" s="48"/>
    </row>
    <row r="992" spans="8:14">
      <c r="H992" s="10"/>
      <c r="I992" s="9"/>
      <c r="J992" s="10"/>
      <c r="L992" s="48"/>
      <c r="M992" s="50"/>
      <c r="N992" s="48"/>
    </row>
    <row r="994" spans="8:14">
      <c r="H994" s="10"/>
      <c r="I994" s="9"/>
      <c r="J994" s="10"/>
      <c r="L994" s="48"/>
      <c r="M994" s="50"/>
      <c r="N994" s="48"/>
    </row>
    <row r="996" spans="8:14">
      <c r="H996" s="10"/>
      <c r="I996" s="9"/>
      <c r="J996" s="10"/>
      <c r="L996" s="48"/>
      <c r="M996" s="50"/>
      <c r="N996" s="48"/>
    </row>
    <row r="998" spans="8:14">
      <c r="H998" s="10"/>
      <c r="I998" s="9"/>
      <c r="J998" s="10"/>
      <c r="L998" s="48"/>
      <c r="M998" s="50"/>
      <c r="N998" s="48"/>
    </row>
    <row r="1000" spans="8:14">
      <c r="H1000" s="10"/>
      <c r="I1000" s="9"/>
      <c r="J1000" s="10"/>
      <c r="L1000" s="48"/>
      <c r="M1000" s="50"/>
      <c r="N1000" s="48"/>
    </row>
    <row r="1002" spans="8:14">
      <c r="H1002" s="10"/>
      <c r="I1002" s="9"/>
      <c r="J1002" s="10"/>
      <c r="L1002" s="48"/>
      <c r="M1002" s="50"/>
      <c r="N1002" s="48"/>
    </row>
    <row r="1004" spans="8:14">
      <c r="H1004" s="10"/>
      <c r="I1004" s="9"/>
      <c r="J1004" s="10"/>
      <c r="L1004" s="48"/>
      <c r="M1004" s="50"/>
      <c r="N1004" s="48"/>
    </row>
    <row r="1006" spans="8:14">
      <c r="H1006" s="10"/>
      <c r="I1006" s="9"/>
      <c r="J1006" s="10"/>
      <c r="L1006" s="48"/>
      <c r="M1006" s="50"/>
      <c r="N1006" s="48"/>
    </row>
    <row r="1008" spans="8:14">
      <c r="H1008" s="10"/>
      <c r="I1008" s="9"/>
      <c r="J1008" s="10"/>
      <c r="L1008" s="48"/>
      <c r="M1008" s="50"/>
      <c r="N1008" s="48"/>
    </row>
    <row r="1010" spans="8:14">
      <c r="H1010" s="10"/>
      <c r="I1010" s="9"/>
      <c r="J1010" s="10"/>
      <c r="L1010" s="48"/>
      <c r="M1010" s="50"/>
      <c r="N1010" s="48"/>
    </row>
    <row r="1012" spans="8:14">
      <c r="H1012" s="10"/>
      <c r="I1012" s="9"/>
      <c r="J1012" s="10"/>
      <c r="L1012" s="48"/>
      <c r="M1012" s="50"/>
      <c r="N1012" s="48"/>
    </row>
    <row r="1014" spans="8:14">
      <c r="H1014" s="10"/>
      <c r="I1014" s="9"/>
      <c r="J1014" s="10"/>
      <c r="L1014" s="48"/>
      <c r="M1014" s="50"/>
      <c r="N1014" s="48"/>
    </row>
    <row r="1016" spans="8:14">
      <c r="H1016" s="10"/>
      <c r="I1016" s="9"/>
      <c r="J1016" s="10"/>
      <c r="L1016" s="48"/>
      <c r="M1016" s="50"/>
      <c r="N1016" s="48"/>
    </row>
    <row r="1018" spans="8:14">
      <c r="H1018" s="10"/>
      <c r="I1018" s="9"/>
      <c r="J1018" s="10"/>
      <c r="L1018" s="48"/>
      <c r="M1018" s="50"/>
      <c r="N1018" s="48"/>
    </row>
    <row r="1020" spans="8:14">
      <c r="H1020" s="10"/>
      <c r="I1020" s="9"/>
      <c r="J1020" s="10"/>
      <c r="L1020" s="48"/>
      <c r="M1020" s="50"/>
      <c r="N1020" s="48"/>
    </row>
    <row r="1022" spans="8:14">
      <c r="H1022" s="10"/>
      <c r="I1022" s="9"/>
      <c r="J1022" s="10"/>
      <c r="L1022" s="48"/>
      <c r="M1022" s="50"/>
      <c r="N1022" s="48"/>
    </row>
    <row r="1024" spans="8:14">
      <c r="H1024" s="10"/>
      <c r="I1024" s="9"/>
      <c r="J1024" s="10"/>
      <c r="L1024" s="48"/>
      <c r="M1024" s="50"/>
      <c r="N1024" s="48"/>
    </row>
    <row r="1026" spans="8:14">
      <c r="H1026" s="10"/>
      <c r="I1026" s="9"/>
      <c r="J1026" s="10"/>
      <c r="L1026" s="48"/>
      <c r="M1026" s="50"/>
      <c r="N1026" s="48"/>
    </row>
    <row r="1028" spans="8:14">
      <c r="H1028" s="10"/>
      <c r="I1028" s="9"/>
      <c r="J1028" s="10"/>
      <c r="L1028" s="48"/>
      <c r="M1028" s="50"/>
      <c r="N1028" s="48"/>
    </row>
    <row r="1030" spans="8:14">
      <c r="H1030" s="10"/>
      <c r="I1030" s="9"/>
      <c r="J1030" s="10"/>
      <c r="L1030" s="48"/>
      <c r="M1030" s="50"/>
      <c r="N1030" s="48"/>
    </row>
    <row r="1032" spans="8:14">
      <c r="H1032" s="10"/>
      <c r="I1032" s="9"/>
      <c r="J1032" s="10"/>
      <c r="L1032" s="48"/>
      <c r="M1032" s="50"/>
      <c r="N1032" s="48"/>
    </row>
    <row r="1034" spans="8:14">
      <c r="H1034" s="10"/>
      <c r="I1034" s="9"/>
      <c r="J1034" s="10"/>
      <c r="L1034" s="48"/>
      <c r="M1034" s="50"/>
      <c r="N1034" s="48"/>
    </row>
    <row r="1036" spans="8:14">
      <c r="H1036" s="10"/>
      <c r="I1036" s="9"/>
      <c r="J1036" s="10"/>
      <c r="L1036" s="48"/>
      <c r="M1036" s="50"/>
      <c r="N1036" s="48"/>
    </row>
    <row r="1038" spans="8:14">
      <c r="H1038" s="10"/>
      <c r="I1038" s="9"/>
      <c r="J1038" s="10"/>
      <c r="L1038" s="48"/>
      <c r="M1038" s="50"/>
      <c r="N1038" s="48"/>
    </row>
    <row r="1040" spans="8:14">
      <c r="H1040" s="10"/>
      <c r="I1040" s="9"/>
      <c r="J1040" s="10"/>
      <c r="L1040" s="48"/>
      <c r="M1040" s="50"/>
      <c r="N1040" s="48"/>
    </row>
    <row r="1042" spans="8:14">
      <c r="H1042" s="10"/>
      <c r="I1042" s="9"/>
      <c r="J1042" s="10"/>
      <c r="L1042" s="48"/>
      <c r="M1042" s="50"/>
      <c r="N1042" s="48"/>
    </row>
    <row r="1044" spans="8:14">
      <c r="H1044" s="10"/>
      <c r="I1044" s="9"/>
      <c r="J1044" s="10"/>
      <c r="L1044" s="48"/>
      <c r="M1044" s="50"/>
      <c r="N1044" s="48"/>
    </row>
    <row r="1046" spans="8:14">
      <c r="H1046" s="10"/>
      <c r="I1046" s="9"/>
      <c r="J1046" s="10"/>
      <c r="L1046" s="48"/>
      <c r="M1046" s="50"/>
      <c r="N1046" s="48"/>
    </row>
    <row r="1048" spans="8:14">
      <c r="H1048" s="10"/>
      <c r="I1048" s="9"/>
      <c r="J1048" s="10"/>
      <c r="L1048" s="48"/>
      <c r="M1048" s="50"/>
      <c r="N1048" s="48"/>
    </row>
    <row r="1050" spans="8:14">
      <c r="H1050" s="10"/>
      <c r="I1050" s="9"/>
      <c r="J1050" s="10"/>
      <c r="L1050" s="48"/>
      <c r="M1050" s="50"/>
      <c r="N1050" s="48"/>
    </row>
    <row r="1052" spans="8:14">
      <c r="H1052" s="10"/>
      <c r="I1052" s="9"/>
      <c r="J1052" s="10"/>
      <c r="L1052" s="48"/>
      <c r="M1052" s="50"/>
      <c r="N1052" s="48"/>
    </row>
    <row r="1054" spans="8:14">
      <c r="H1054" s="10"/>
      <c r="I1054" s="9"/>
      <c r="J1054" s="10"/>
      <c r="L1054" s="48"/>
      <c r="M1054" s="50"/>
      <c r="N1054" s="48"/>
    </row>
    <row r="1056" spans="8:14">
      <c r="H1056" s="10"/>
      <c r="I1056" s="9"/>
      <c r="J1056" s="10"/>
      <c r="L1056" s="48"/>
      <c r="M1056" s="50"/>
      <c r="N1056" s="48"/>
    </row>
    <row r="1058" spans="8:14">
      <c r="H1058" s="10"/>
      <c r="I1058" s="9"/>
      <c r="J1058" s="10"/>
      <c r="L1058" s="48"/>
      <c r="M1058" s="50"/>
      <c r="N1058" s="48"/>
    </row>
    <row r="1060" spans="8:14">
      <c r="H1060" s="10"/>
      <c r="I1060" s="9"/>
      <c r="J1060" s="10"/>
      <c r="L1060" s="48"/>
      <c r="M1060" s="50"/>
      <c r="N1060" s="48"/>
    </row>
    <row r="1062" spans="8:14">
      <c r="H1062" s="10"/>
      <c r="I1062" s="9"/>
      <c r="J1062" s="10"/>
      <c r="L1062" s="48"/>
      <c r="M1062" s="50"/>
      <c r="N1062" s="48"/>
    </row>
    <row r="1064" spans="8:14">
      <c r="H1064" s="10"/>
      <c r="I1064" s="9"/>
      <c r="J1064" s="10"/>
      <c r="L1064" s="48"/>
      <c r="M1064" s="50"/>
      <c r="N1064" s="48"/>
    </row>
    <row r="1066" spans="8:14">
      <c r="H1066" s="10"/>
      <c r="I1066" s="9"/>
      <c r="J1066" s="10"/>
      <c r="L1066" s="48"/>
      <c r="M1066" s="50"/>
      <c r="N1066" s="48"/>
    </row>
    <row r="1068" spans="8:14">
      <c r="H1068" s="10"/>
      <c r="I1068" s="9"/>
      <c r="J1068" s="10"/>
      <c r="L1068" s="48"/>
      <c r="M1068" s="50"/>
      <c r="N1068" s="48"/>
    </row>
    <row r="1070" spans="8:14">
      <c r="H1070" s="10"/>
      <c r="I1070" s="9"/>
      <c r="J1070" s="10"/>
      <c r="L1070" s="48"/>
      <c r="M1070" s="50"/>
      <c r="N1070" s="48"/>
    </row>
    <row r="1072" spans="8:14">
      <c r="H1072" s="10"/>
      <c r="I1072" s="9"/>
      <c r="J1072" s="10"/>
      <c r="L1072" s="48"/>
      <c r="M1072" s="50"/>
      <c r="N1072" s="48"/>
    </row>
    <row r="1074" spans="8:14">
      <c r="H1074" s="10"/>
      <c r="I1074" s="9"/>
      <c r="J1074" s="10"/>
      <c r="L1074" s="48"/>
      <c r="M1074" s="50"/>
      <c r="N1074" s="48"/>
    </row>
    <row r="1076" spans="8:14">
      <c r="H1076" s="10"/>
      <c r="I1076" s="9"/>
      <c r="J1076" s="10"/>
      <c r="L1076" s="48"/>
      <c r="M1076" s="50"/>
      <c r="N1076" s="48"/>
    </row>
    <row r="1078" spans="8:14">
      <c r="H1078" s="10"/>
      <c r="I1078" s="9"/>
      <c r="J1078" s="10"/>
      <c r="L1078" s="48"/>
      <c r="M1078" s="50"/>
      <c r="N1078" s="48"/>
    </row>
    <row r="1080" spans="8:14">
      <c r="H1080" s="10"/>
      <c r="I1080" s="9"/>
      <c r="J1080" s="10"/>
      <c r="L1080" s="48"/>
      <c r="M1080" s="50"/>
      <c r="N1080" s="48"/>
    </row>
    <row r="1082" spans="8:14">
      <c r="H1082" s="10"/>
      <c r="I1082" s="9"/>
      <c r="J1082" s="10"/>
      <c r="L1082" s="48"/>
      <c r="M1082" s="50"/>
      <c r="N1082" s="48"/>
    </row>
    <row r="1084" spans="8:14">
      <c r="H1084" s="10"/>
      <c r="I1084" s="9"/>
      <c r="J1084" s="10"/>
      <c r="L1084" s="48"/>
      <c r="M1084" s="50"/>
      <c r="N1084" s="48"/>
    </row>
    <row r="1086" spans="8:14">
      <c r="H1086" s="10"/>
      <c r="I1086" s="9"/>
      <c r="J1086" s="10"/>
      <c r="L1086" s="48"/>
      <c r="M1086" s="50"/>
      <c r="N1086" s="48"/>
    </row>
    <row r="1088" spans="8:14">
      <c r="H1088" s="10"/>
      <c r="I1088" s="9"/>
      <c r="J1088" s="10"/>
      <c r="L1088" s="48"/>
      <c r="M1088" s="50"/>
      <c r="N1088" s="48"/>
    </row>
    <row r="1090" spans="8:14">
      <c r="H1090" s="10"/>
      <c r="I1090" s="9"/>
      <c r="J1090" s="10"/>
      <c r="L1090" s="48"/>
      <c r="M1090" s="50"/>
      <c r="N1090" s="48"/>
    </row>
    <row r="1092" spans="8:14">
      <c r="H1092" s="10"/>
      <c r="I1092" s="9"/>
      <c r="J1092" s="10"/>
      <c r="L1092" s="48"/>
      <c r="M1092" s="50"/>
      <c r="N1092" s="48"/>
    </row>
    <row r="1094" spans="8:14">
      <c r="H1094" s="10"/>
      <c r="I1094" s="9"/>
      <c r="J1094" s="10"/>
      <c r="L1094" s="48"/>
      <c r="M1094" s="50"/>
      <c r="N1094" s="48"/>
    </row>
    <row r="1096" spans="8:14">
      <c r="H1096" s="10"/>
      <c r="I1096" s="9"/>
      <c r="J1096" s="10"/>
      <c r="L1096" s="48"/>
      <c r="M1096" s="50"/>
      <c r="N1096" s="48"/>
    </row>
    <row r="1098" spans="8:14">
      <c r="H1098" s="10"/>
      <c r="I1098" s="9"/>
      <c r="J1098" s="10"/>
      <c r="L1098" s="48"/>
      <c r="M1098" s="50"/>
      <c r="N1098" s="48"/>
    </row>
    <row r="1100" spans="8:14">
      <c r="H1100" s="10"/>
      <c r="I1100" s="9"/>
      <c r="J1100" s="10"/>
      <c r="L1100" s="48"/>
      <c r="M1100" s="50"/>
      <c r="N1100" s="48"/>
    </row>
    <row r="1102" spans="8:14">
      <c r="H1102" s="10"/>
      <c r="I1102" s="9"/>
      <c r="J1102" s="10"/>
      <c r="L1102" s="48"/>
      <c r="M1102" s="50"/>
      <c r="N1102" s="48"/>
    </row>
    <row r="1104" spans="8:14">
      <c r="H1104" s="10"/>
      <c r="I1104" s="9"/>
      <c r="J1104" s="10"/>
      <c r="L1104" s="48"/>
      <c r="M1104" s="50"/>
      <c r="N1104" s="48"/>
    </row>
    <row r="1106" spans="8:14">
      <c r="H1106" s="10"/>
      <c r="I1106" s="9"/>
      <c r="J1106" s="10"/>
      <c r="L1106" s="48"/>
      <c r="M1106" s="50"/>
      <c r="N1106" s="48"/>
    </row>
    <row r="1108" spans="8:14">
      <c r="H1108" s="10"/>
      <c r="I1108" s="9"/>
      <c r="J1108" s="10"/>
      <c r="L1108" s="48"/>
      <c r="M1108" s="50"/>
      <c r="N1108" s="48"/>
    </row>
    <row r="1110" spans="8:14">
      <c r="H1110" s="10"/>
      <c r="I1110" s="9"/>
      <c r="J1110" s="10"/>
      <c r="L1110" s="48"/>
      <c r="M1110" s="50"/>
      <c r="N1110" s="48"/>
    </row>
    <row r="1112" spans="8:14">
      <c r="H1112" s="10"/>
      <c r="I1112" s="9"/>
      <c r="J1112" s="10"/>
      <c r="L1112" s="48"/>
      <c r="M1112" s="50"/>
      <c r="N1112" s="48"/>
    </row>
    <row r="1114" spans="8:14">
      <c r="H1114" s="10"/>
      <c r="I1114" s="9"/>
      <c r="J1114" s="10"/>
      <c r="L1114" s="48"/>
      <c r="M1114" s="50"/>
      <c r="N1114" s="48"/>
    </row>
    <row r="1116" spans="8:14">
      <c r="H1116" s="10"/>
      <c r="I1116" s="9"/>
      <c r="J1116" s="10"/>
      <c r="L1116" s="48"/>
      <c r="M1116" s="50"/>
      <c r="N1116" s="48"/>
    </row>
    <row r="1118" spans="8:14">
      <c r="H1118" s="10"/>
      <c r="I1118" s="9"/>
      <c r="J1118" s="10"/>
      <c r="L1118" s="48"/>
      <c r="M1118" s="50"/>
      <c r="N1118" s="48"/>
    </row>
    <row r="1120" spans="8:14">
      <c r="H1120" s="10"/>
      <c r="I1120" s="9"/>
      <c r="J1120" s="10"/>
      <c r="L1120" s="48"/>
      <c r="M1120" s="50"/>
      <c r="N1120" s="48"/>
    </row>
    <row r="1122" spans="8:14">
      <c r="H1122" s="10"/>
      <c r="I1122" s="9"/>
      <c r="J1122" s="10"/>
      <c r="L1122" s="48"/>
      <c r="M1122" s="50"/>
      <c r="N1122" s="48"/>
    </row>
    <row r="1124" spans="8:14">
      <c r="H1124" s="10"/>
      <c r="I1124" s="9"/>
      <c r="J1124" s="10"/>
      <c r="L1124" s="48"/>
      <c r="M1124" s="50"/>
      <c r="N1124" s="48"/>
    </row>
    <row r="1126" spans="8:14">
      <c r="H1126" s="10"/>
      <c r="I1126" s="9"/>
      <c r="J1126" s="10"/>
      <c r="L1126" s="48"/>
      <c r="M1126" s="50"/>
      <c r="N1126" s="48"/>
    </row>
    <row r="1128" spans="8:14">
      <c r="H1128" s="10"/>
      <c r="I1128" s="9"/>
      <c r="J1128" s="10"/>
      <c r="L1128" s="48"/>
      <c r="M1128" s="50"/>
      <c r="N1128" s="48"/>
    </row>
    <row r="1130" spans="8:14">
      <c r="H1130" s="10"/>
      <c r="I1130" s="9"/>
      <c r="J1130" s="10"/>
      <c r="L1130" s="48"/>
      <c r="M1130" s="50"/>
      <c r="N1130" s="48"/>
    </row>
    <row r="1132" spans="8:14">
      <c r="H1132" s="10"/>
      <c r="I1132" s="9"/>
      <c r="J1132" s="10"/>
      <c r="L1132" s="48"/>
      <c r="M1132" s="50"/>
      <c r="N1132" s="48"/>
    </row>
    <row r="1134" spans="8:14">
      <c r="H1134" s="10"/>
      <c r="I1134" s="9"/>
      <c r="J1134" s="10"/>
      <c r="L1134" s="48"/>
      <c r="M1134" s="50"/>
      <c r="N1134" s="48"/>
    </row>
    <row r="1136" spans="8:14">
      <c r="H1136" s="10"/>
      <c r="I1136" s="9"/>
      <c r="J1136" s="10"/>
      <c r="L1136" s="48"/>
      <c r="M1136" s="50"/>
      <c r="N1136" s="48"/>
    </row>
    <row r="1138" spans="8:14">
      <c r="H1138" s="10"/>
      <c r="I1138" s="9"/>
      <c r="J1138" s="10"/>
      <c r="L1138" s="48"/>
      <c r="M1138" s="50"/>
      <c r="N1138" s="48"/>
    </row>
    <row r="1140" spans="8:14">
      <c r="H1140" s="10"/>
      <c r="I1140" s="9"/>
      <c r="J1140" s="10"/>
      <c r="L1140" s="48"/>
      <c r="M1140" s="50"/>
      <c r="N1140" s="48"/>
    </row>
    <row r="1142" spans="8:14">
      <c r="H1142" s="10"/>
      <c r="I1142" s="9"/>
      <c r="J1142" s="10"/>
      <c r="L1142" s="48"/>
      <c r="M1142" s="50"/>
      <c r="N1142" s="48"/>
    </row>
    <row r="1144" spans="8:14">
      <c r="H1144" s="10"/>
      <c r="I1144" s="9"/>
      <c r="J1144" s="10"/>
      <c r="L1144" s="48"/>
      <c r="M1144" s="50"/>
      <c r="N1144" s="48"/>
    </row>
    <row r="1146" spans="8:14">
      <c r="H1146" s="10"/>
      <c r="I1146" s="9"/>
      <c r="J1146" s="10"/>
      <c r="L1146" s="48"/>
      <c r="M1146" s="50"/>
      <c r="N1146" s="48"/>
    </row>
    <row r="1148" spans="8:14">
      <c r="H1148" s="10"/>
      <c r="I1148" s="9"/>
      <c r="J1148" s="10"/>
      <c r="L1148" s="48"/>
      <c r="M1148" s="50"/>
      <c r="N1148" s="48"/>
    </row>
    <row r="1150" spans="8:14">
      <c r="H1150" s="10"/>
      <c r="I1150" s="9"/>
      <c r="J1150" s="10"/>
      <c r="L1150" s="48"/>
      <c r="M1150" s="50"/>
      <c r="N1150" s="48"/>
    </row>
    <row r="1152" spans="8:14">
      <c r="H1152" s="10"/>
      <c r="I1152" s="9"/>
      <c r="J1152" s="10"/>
      <c r="L1152" s="48"/>
      <c r="M1152" s="50"/>
      <c r="N1152" s="48"/>
    </row>
    <row r="1154" spans="8:14">
      <c r="H1154" s="10"/>
      <c r="I1154" s="9"/>
      <c r="J1154" s="10"/>
      <c r="L1154" s="48"/>
      <c r="M1154" s="50"/>
      <c r="N1154" s="48"/>
    </row>
    <row r="1156" spans="8:14">
      <c r="H1156" s="10"/>
      <c r="I1156" s="9"/>
      <c r="J1156" s="10"/>
      <c r="L1156" s="48"/>
      <c r="M1156" s="50"/>
      <c r="N1156" s="48"/>
    </row>
    <row r="1158" spans="8:14">
      <c r="H1158" s="10"/>
      <c r="I1158" s="9"/>
      <c r="J1158" s="10"/>
      <c r="L1158" s="48"/>
      <c r="M1158" s="50"/>
      <c r="N1158" s="48"/>
    </row>
    <row r="1160" spans="8:14">
      <c r="H1160" s="10"/>
      <c r="I1160" s="9"/>
      <c r="J1160" s="10"/>
      <c r="L1160" s="48"/>
      <c r="M1160" s="50"/>
      <c r="N1160" s="48"/>
    </row>
    <row r="1162" spans="8:14">
      <c r="H1162" s="10"/>
      <c r="I1162" s="9"/>
      <c r="J1162" s="10"/>
      <c r="L1162" s="48"/>
      <c r="M1162" s="50"/>
      <c r="N1162" s="48"/>
    </row>
    <row r="1164" spans="8:14">
      <c r="H1164" s="10"/>
      <c r="I1164" s="9"/>
      <c r="J1164" s="10"/>
      <c r="L1164" s="48"/>
      <c r="M1164" s="50"/>
      <c r="N1164" s="48"/>
    </row>
    <row r="1166" spans="8:14">
      <c r="H1166" s="10"/>
      <c r="I1166" s="9"/>
      <c r="J1166" s="10"/>
      <c r="L1166" s="48"/>
      <c r="M1166" s="50"/>
      <c r="N1166" s="48"/>
    </row>
    <row r="1168" spans="8:14">
      <c r="H1168" s="10"/>
      <c r="I1168" s="9"/>
      <c r="J1168" s="10"/>
      <c r="L1168" s="48"/>
      <c r="M1168" s="50"/>
      <c r="N1168" s="48"/>
    </row>
    <row r="1170" spans="8:14">
      <c r="H1170" s="10"/>
      <c r="I1170" s="9"/>
      <c r="J1170" s="10"/>
      <c r="L1170" s="48"/>
      <c r="M1170" s="50"/>
      <c r="N1170" s="48"/>
    </row>
    <row r="1172" spans="8:14">
      <c r="H1172" s="10"/>
      <c r="I1172" s="9"/>
      <c r="J1172" s="10"/>
      <c r="L1172" s="48"/>
      <c r="M1172" s="50"/>
      <c r="N1172" s="48"/>
    </row>
    <row r="1174" spans="8:14">
      <c r="H1174" s="10"/>
      <c r="I1174" s="9"/>
      <c r="J1174" s="10"/>
      <c r="L1174" s="48"/>
      <c r="M1174" s="50"/>
      <c r="N1174" s="48"/>
    </row>
    <row r="1176" spans="8:14">
      <c r="H1176" s="10"/>
      <c r="I1176" s="9"/>
      <c r="J1176" s="10"/>
      <c r="L1176" s="48"/>
      <c r="M1176" s="50"/>
      <c r="N1176" s="48"/>
    </row>
    <row r="1178" spans="8:14">
      <c r="H1178" s="10"/>
      <c r="I1178" s="9"/>
      <c r="J1178" s="10"/>
      <c r="L1178" s="48"/>
      <c r="M1178" s="50"/>
      <c r="N1178" s="48"/>
    </row>
    <row r="1180" spans="8:14">
      <c r="H1180" s="10"/>
      <c r="I1180" s="9"/>
      <c r="J1180" s="10"/>
      <c r="L1180" s="48"/>
      <c r="M1180" s="50"/>
      <c r="N1180" s="48"/>
    </row>
    <row r="1182" spans="8:14">
      <c r="H1182" s="10"/>
      <c r="I1182" s="9"/>
      <c r="J1182" s="10"/>
      <c r="L1182" s="48"/>
      <c r="M1182" s="50"/>
      <c r="N1182" s="48"/>
    </row>
    <row r="1184" spans="8:14">
      <c r="H1184" s="10"/>
      <c r="I1184" s="9"/>
      <c r="J1184" s="10"/>
      <c r="L1184" s="48"/>
      <c r="M1184" s="50"/>
      <c r="N1184" s="48"/>
    </row>
    <row r="1186" spans="8:14">
      <c r="H1186" s="10"/>
      <c r="I1186" s="9"/>
      <c r="J1186" s="10"/>
      <c r="L1186" s="48"/>
      <c r="M1186" s="50"/>
      <c r="N1186" s="48"/>
    </row>
    <row r="1188" spans="8:14">
      <c r="H1188" s="10"/>
      <c r="I1188" s="9"/>
      <c r="J1188" s="10"/>
      <c r="L1188" s="48"/>
      <c r="M1188" s="50"/>
      <c r="N1188" s="48"/>
    </row>
    <row r="1190" spans="8:14">
      <c r="H1190" s="10"/>
      <c r="I1190" s="9"/>
      <c r="J1190" s="10"/>
      <c r="L1190" s="48"/>
      <c r="M1190" s="50"/>
      <c r="N1190" s="48"/>
    </row>
    <row r="1192" spans="8:14">
      <c r="H1192" s="10"/>
      <c r="I1192" s="9"/>
      <c r="J1192" s="10"/>
      <c r="L1192" s="48"/>
      <c r="M1192" s="50"/>
      <c r="N1192" s="48"/>
    </row>
    <row r="1194" spans="8:14">
      <c r="H1194" s="10"/>
      <c r="I1194" s="9"/>
      <c r="J1194" s="10"/>
      <c r="L1194" s="48"/>
      <c r="M1194" s="50"/>
      <c r="N1194" s="48"/>
    </row>
    <row r="1196" spans="8:14">
      <c r="H1196" s="10"/>
      <c r="I1196" s="9"/>
      <c r="J1196" s="10"/>
      <c r="L1196" s="48"/>
      <c r="M1196" s="50"/>
      <c r="N1196" s="48"/>
    </row>
    <row r="1198" spans="8:14">
      <c r="H1198" s="10"/>
      <c r="I1198" s="9"/>
      <c r="J1198" s="10"/>
      <c r="L1198" s="48"/>
      <c r="M1198" s="50"/>
      <c r="N1198" s="48"/>
    </row>
    <row r="1200" spans="8:14">
      <c r="H1200" s="10"/>
      <c r="I1200" s="9"/>
      <c r="J1200" s="10"/>
      <c r="L1200" s="48"/>
      <c r="M1200" s="50"/>
      <c r="N1200" s="48"/>
    </row>
    <row r="1202" spans="8:14">
      <c r="H1202" s="10"/>
      <c r="I1202" s="9"/>
      <c r="J1202" s="10"/>
      <c r="L1202" s="48"/>
      <c r="M1202" s="50"/>
      <c r="N1202" s="48"/>
    </row>
    <row r="1204" spans="8:14">
      <c r="H1204" s="10"/>
      <c r="I1204" s="9"/>
      <c r="J1204" s="10"/>
      <c r="L1204" s="48"/>
      <c r="M1204" s="50"/>
      <c r="N1204" s="48"/>
    </row>
    <row r="1206" spans="8:14">
      <c r="H1206" s="10"/>
      <c r="I1206" s="9"/>
      <c r="J1206" s="10"/>
      <c r="L1206" s="48"/>
      <c r="M1206" s="50"/>
      <c r="N1206" s="48"/>
    </row>
    <row r="1208" spans="8:14">
      <c r="H1208" s="10"/>
      <c r="I1208" s="9"/>
      <c r="J1208" s="10"/>
      <c r="L1208" s="48"/>
      <c r="M1208" s="50"/>
      <c r="N1208" s="48"/>
    </row>
    <row r="1210" spans="8:14">
      <c r="H1210" s="10"/>
      <c r="I1210" s="9"/>
      <c r="J1210" s="10"/>
      <c r="L1210" s="48"/>
      <c r="M1210" s="50"/>
      <c r="N1210" s="48"/>
    </row>
    <row r="1212" spans="8:14">
      <c r="H1212" s="10"/>
      <c r="I1212" s="9"/>
      <c r="J1212" s="10"/>
      <c r="L1212" s="48"/>
      <c r="M1212" s="50"/>
      <c r="N1212" s="48"/>
    </row>
    <row r="1214" spans="8:14">
      <c r="H1214" s="10"/>
      <c r="I1214" s="9"/>
      <c r="J1214" s="10"/>
      <c r="L1214" s="48"/>
      <c r="M1214" s="50"/>
      <c r="N1214" s="48"/>
    </row>
    <row r="1216" spans="8:14">
      <c r="H1216" s="10"/>
      <c r="I1216" s="9"/>
      <c r="J1216" s="10"/>
      <c r="L1216" s="48"/>
      <c r="M1216" s="50"/>
      <c r="N1216" s="48"/>
    </row>
    <row r="1218" spans="8:14">
      <c r="H1218" s="10"/>
      <c r="I1218" s="9"/>
      <c r="J1218" s="10"/>
      <c r="L1218" s="48"/>
      <c r="M1218" s="50"/>
      <c r="N1218" s="48"/>
    </row>
    <row r="1220" spans="8:14">
      <c r="H1220" s="10"/>
      <c r="I1220" s="9"/>
      <c r="J1220" s="10"/>
      <c r="L1220" s="48"/>
      <c r="M1220" s="50"/>
      <c r="N1220" s="48"/>
    </row>
    <row r="1222" spans="8:14">
      <c r="H1222" s="10"/>
      <c r="I1222" s="9"/>
      <c r="J1222" s="10"/>
      <c r="L1222" s="48"/>
      <c r="M1222" s="50"/>
      <c r="N1222" s="48"/>
    </row>
    <row r="1224" spans="8:14">
      <c r="H1224" s="10"/>
      <c r="I1224" s="9"/>
      <c r="J1224" s="10"/>
      <c r="L1224" s="48"/>
      <c r="M1224" s="50"/>
      <c r="N1224" s="48"/>
    </row>
    <row r="1226" spans="8:14">
      <c r="H1226" s="10"/>
      <c r="I1226" s="9"/>
      <c r="J1226" s="10"/>
      <c r="L1226" s="48"/>
      <c r="M1226" s="50"/>
      <c r="N1226" s="48"/>
    </row>
    <row r="1228" spans="8:14">
      <c r="H1228" s="10"/>
      <c r="I1228" s="9"/>
      <c r="J1228" s="10"/>
      <c r="L1228" s="48"/>
      <c r="M1228" s="50"/>
      <c r="N1228" s="48"/>
    </row>
    <row r="1230" spans="8:14">
      <c r="H1230" s="10"/>
      <c r="I1230" s="9"/>
      <c r="J1230" s="10"/>
      <c r="L1230" s="48"/>
      <c r="M1230" s="50"/>
      <c r="N1230" s="48"/>
    </row>
    <row r="1232" spans="8:14">
      <c r="H1232" s="10"/>
      <c r="I1232" s="9"/>
      <c r="J1232" s="10"/>
      <c r="L1232" s="48"/>
      <c r="M1232" s="50"/>
      <c r="N1232" s="48"/>
    </row>
    <row r="1234" spans="8:14">
      <c r="H1234" s="10"/>
      <c r="I1234" s="9"/>
      <c r="J1234" s="10"/>
      <c r="L1234" s="48"/>
      <c r="M1234" s="50"/>
      <c r="N1234" s="48"/>
    </row>
    <row r="1236" spans="8:14">
      <c r="H1236" s="10"/>
      <c r="I1236" s="9"/>
      <c r="J1236" s="10"/>
      <c r="L1236" s="48"/>
      <c r="M1236" s="50"/>
      <c r="N1236" s="48"/>
    </row>
    <row r="1238" spans="8:14">
      <c r="H1238" s="10"/>
      <c r="I1238" s="9"/>
      <c r="J1238" s="10"/>
      <c r="L1238" s="48"/>
      <c r="M1238" s="50"/>
      <c r="N1238" s="48"/>
    </row>
    <row r="1240" spans="8:14">
      <c r="H1240" s="10"/>
      <c r="I1240" s="9"/>
      <c r="J1240" s="10"/>
      <c r="L1240" s="48"/>
      <c r="M1240" s="50"/>
      <c r="N1240" s="48"/>
    </row>
    <row r="1242" spans="8:14">
      <c r="H1242" s="10"/>
      <c r="I1242" s="9"/>
      <c r="J1242" s="10"/>
      <c r="L1242" s="48"/>
      <c r="M1242" s="50"/>
      <c r="N1242" s="48"/>
    </row>
    <row r="1244" spans="8:14">
      <c r="H1244" s="10"/>
      <c r="I1244" s="9"/>
      <c r="J1244" s="10"/>
      <c r="L1244" s="48"/>
      <c r="M1244" s="50"/>
      <c r="N1244" s="48"/>
    </row>
    <row r="1246" spans="8:14">
      <c r="H1246" s="10"/>
      <c r="I1246" s="9"/>
      <c r="J1246" s="10"/>
      <c r="L1246" s="48"/>
      <c r="M1246" s="50"/>
      <c r="N1246" s="48"/>
    </row>
    <row r="1248" spans="8:14">
      <c r="H1248" s="10"/>
      <c r="I1248" s="9"/>
      <c r="J1248" s="10"/>
      <c r="L1248" s="48"/>
      <c r="M1248" s="50"/>
      <c r="N1248" s="48"/>
    </row>
    <row r="1250" spans="8:14">
      <c r="H1250" s="10"/>
      <c r="I1250" s="9"/>
      <c r="J1250" s="10"/>
      <c r="L1250" s="48"/>
      <c r="M1250" s="50"/>
      <c r="N1250" s="48"/>
    </row>
    <row r="1252" spans="8:14">
      <c r="H1252" s="10"/>
      <c r="I1252" s="9"/>
      <c r="J1252" s="10"/>
      <c r="L1252" s="48"/>
      <c r="M1252" s="50"/>
      <c r="N1252" s="48"/>
    </row>
    <row r="1254" spans="8:14">
      <c r="H1254" s="10"/>
      <c r="I1254" s="9"/>
      <c r="J1254" s="10"/>
      <c r="L1254" s="48"/>
      <c r="M1254" s="50"/>
      <c r="N1254" s="48"/>
    </row>
    <row r="1256" spans="8:14">
      <c r="H1256" s="10"/>
      <c r="I1256" s="9"/>
      <c r="J1256" s="10"/>
      <c r="L1256" s="48"/>
      <c r="M1256" s="50"/>
      <c r="N1256" s="48"/>
    </row>
    <row r="1258" spans="8:14">
      <c r="H1258" s="10"/>
      <c r="I1258" s="9"/>
      <c r="J1258" s="10"/>
      <c r="L1258" s="48"/>
      <c r="M1258" s="50"/>
      <c r="N1258" s="48"/>
    </row>
    <row r="1260" spans="8:14">
      <c r="H1260" s="10"/>
      <c r="I1260" s="9"/>
      <c r="J1260" s="10"/>
      <c r="L1260" s="48"/>
      <c r="M1260" s="50"/>
      <c r="N1260" s="48"/>
    </row>
    <row r="1262" spans="8:14">
      <c r="H1262" s="10"/>
      <c r="I1262" s="9"/>
      <c r="J1262" s="10"/>
      <c r="L1262" s="48"/>
      <c r="M1262" s="50"/>
      <c r="N1262" s="48"/>
    </row>
    <row r="1264" spans="8:14">
      <c r="H1264" s="10"/>
      <c r="I1264" s="9"/>
      <c r="J1264" s="10"/>
      <c r="L1264" s="48"/>
      <c r="M1264" s="50"/>
      <c r="N1264" s="48"/>
    </row>
    <row r="1266" spans="8:14">
      <c r="H1266" s="10"/>
      <c r="I1266" s="9"/>
      <c r="J1266" s="10"/>
      <c r="L1266" s="48"/>
      <c r="M1266" s="50"/>
      <c r="N1266" s="48"/>
    </row>
    <row r="1268" spans="8:14">
      <c r="H1268" s="10"/>
      <c r="I1268" s="9"/>
      <c r="J1268" s="10"/>
      <c r="L1268" s="48"/>
      <c r="M1268" s="50"/>
      <c r="N1268" s="48"/>
    </row>
    <row r="1270" spans="8:14">
      <c r="H1270" s="10"/>
      <c r="I1270" s="9"/>
      <c r="J1270" s="10"/>
      <c r="L1270" s="48"/>
      <c r="M1270" s="50"/>
      <c r="N1270" s="48"/>
    </row>
    <row r="1272" spans="8:14">
      <c r="H1272" s="10"/>
      <c r="I1272" s="9"/>
      <c r="J1272" s="10"/>
      <c r="L1272" s="48"/>
      <c r="M1272" s="50"/>
      <c r="N1272" s="48"/>
    </row>
    <row r="1274" spans="8:14">
      <c r="H1274" s="10"/>
      <c r="I1274" s="9"/>
      <c r="J1274" s="10"/>
      <c r="L1274" s="48"/>
      <c r="M1274" s="50"/>
      <c r="N1274" s="48"/>
    </row>
    <row r="1276" spans="8:14">
      <c r="H1276" s="10"/>
      <c r="I1276" s="9"/>
      <c r="J1276" s="10"/>
      <c r="L1276" s="48"/>
      <c r="M1276" s="50"/>
      <c r="N1276" s="48"/>
    </row>
    <row r="1278" spans="8:14">
      <c r="H1278" s="10"/>
      <c r="I1278" s="9"/>
      <c r="J1278" s="10"/>
      <c r="L1278" s="48"/>
      <c r="M1278" s="50"/>
      <c r="N1278" s="48"/>
    </row>
    <row r="1280" spans="8:14">
      <c r="H1280" s="10"/>
      <c r="I1280" s="9"/>
      <c r="J1280" s="10"/>
      <c r="L1280" s="48"/>
      <c r="M1280" s="50"/>
      <c r="N1280" s="48"/>
    </row>
    <row r="1282" spans="8:14">
      <c r="H1282" s="10"/>
      <c r="I1282" s="9"/>
      <c r="J1282" s="10"/>
      <c r="L1282" s="48"/>
      <c r="M1282" s="50"/>
      <c r="N1282" s="48"/>
    </row>
    <row r="1284" spans="8:14">
      <c r="H1284" s="10"/>
      <c r="I1284" s="9"/>
      <c r="J1284" s="10"/>
      <c r="L1284" s="48"/>
      <c r="M1284" s="50"/>
      <c r="N1284" s="48"/>
    </row>
    <row r="1286" spans="8:14">
      <c r="H1286" s="10"/>
      <c r="I1286" s="9"/>
      <c r="J1286" s="10"/>
      <c r="L1286" s="48"/>
      <c r="M1286" s="50"/>
      <c r="N1286" s="48"/>
    </row>
    <row r="1288" spans="8:14">
      <c r="H1288" s="10"/>
      <c r="I1288" s="9"/>
      <c r="J1288" s="10"/>
      <c r="L1288" s="48"/>
      <c r="M1288" s="50"/>
      <c r="N1288" s="48"/>
    </row>
    <row r="1290" spans="8:14">
      <c r="H1290" s="10"/>
      <c r="I1290" s="9"/>
      <c r="J1290" s="10"/>
      <c r="L1290" s="48"/>
      <c r="M1290" s="50"/>
      <c r="N1290" s="48"/>
    </row>
    <row r="1292" spans="8:14">
      <c r="H1292" s="10"/>
      <c r="I1292" s="9"/>
      <c r="J1292" s="10"/>
      <c r="L1292" s="48"/>
      <c r="M1292" s="50"/>
      <c r="N1292" s="48"/>
    </row>
    <row r="1294" spans="8:14">
      <c r="H1294" s="10"/>
      <c r="I1294" s="9"/>
      <c r="J1294" s="10"/>
      <c r="L1294" s="48"/>
      <c r="M1294" s="50"/>
      <c r="N1294" s="48"/>
    </row>
    <row r="1296" spans="8:14">
      <c r="H1296" s="10"/>
      <c r="I1296" s="9"/>
      <c r="J1296" s="10"/>
      <c r="L1296" s="48"/>
      <c r="M1296" s="50"/>
      <c r="N1296" s="48"/>
    </row>
    <row r="1298" spans="8:14">
      <c r="H1298" s="10"/>
      <c r="I1298" s="9"/>
      <c r="J1298" s="10"/>
      <c r="L1298" s="48"/>
      <c r="M1298" s="50"/>
      <c r="N1298" s="48"/>
    </row>
    <row r="1300" spans="8:14">
      <c r="H1300" s="10"/>
      <c r="I1300" s="9"/>
      <c r="J1300" s="10"/>
      <c r="L1300" s="48"/>
      <c r="M1300" s="50"/>
      <c r="N1300" s="48"/>
    </row>
    <row r="1302" spans="8:14">
      <c r="H1302" s="10"/>
      <c r="I1302" s="9"/>
      <c r="J1302" s="10"/>
      <c r="L1302" s="48"/>
      <c r="M1302" s="50"/>
      <c r="N1302" s="48"/>
    </row>
    <row r="1304" spans="8:14">
      <c r="H1304" s="10"/>
      <c r="I1304" s="9"/>
      <c r="J1304" s="10"/>
      <c r="L1304" s="48"/>
      <c r="M1304" s="50"/>
      <c r="N1304" s="48"/>
    </row>
    <row r="1306" spans="8:14">
      <c r="H1306" s="10"/>
      <c r="I1306" s="9"/>
      <c r="J1306" s="10"/>
      <c r="L1306" s="48"/>
      <c r="M1306" s="50"/>
      <c r="N1306" s="48"/>
    </row>
    <row r="1308" spans="8:14">
      <c r="H1308" s="10"/>
      <c r="I1308" s="9"/>
      <c r="J1308" s="10"/>
      <c r="L1308" s="48"/>
      <c r="M1308" s="50"/>
      <c r="N1308" s="48"/>
    </row>
    <row r="1310" spans="8:14">
      <c r="H1310" s="10"/>
      <c r="I1310" s="9"/>
      <c r="J1310" s="10"/>
      <c r="L1310" s="48"/>
      <c r="M1310" s="50"/>
      <c r="N1310" s="48"/>
    </row>
    <row r="1312" spans="8:14">
      <c r="H1312" s="10"/>
      <c r="I1312" s="9"/>
      <c r="J1312" s="10"/>
      <c r="L1312" s="48"/>
      <c r="M1312" s="50"/>
      <c r="N1312" s="48"/>
    </row>
    <row r="1314" spans="8:14">
      <c r="H1314" s="10"/>
      <c r="I1314" s="9"/>
      <c r="J1314" s="10"/>
      <c r="L1314" s="48"/>
      <c r="M1314" s="50"/>
      <c r="N1314" s="48"/>
    </row>
    <row r="1316" spans="8:14">
      <c r="H1316" s="10"/>
      <c r="I1316" s="9"/>
      <c r="J1316" s="10"/>
      <c r="L1316" s="48"/>
      <c r="M1316" s="50"/>
      <c r="N1316" s="48"/>
    </row>
    <row r="1318" spans="8:14">
      <c r="H1318" s="10"/>
      <c r="I1318" s="9"/>
      <c r="J1318" s="10"/>
      <c r="L1318" s="48"/>
      <c r="M1318" s="50"/>
      <c r="N1318" s="48"/>
    </row>
    <row r="1320" spans="8:14">
      <c r="H1320" s="10"/>
      <c r="I1320" s="9"/>
      <c r="J1320" s="10"/>
      <c r="L1320" s="48"/>
      <c r="M1320" s="50"/>
      <c r="N1320" s="48"/>
    </row>
    <row r="1322" spans="8:14">
      <c r="H1322" s="10"/>
      <c r="I1322" s="9"/>
      <c r="J1322" s="10"/>
      <c r="L1322" s="48"/>
      <c r="M1322" s="50"/>
      <c r="N1322" s="48"/>
    </row>
    <row r="1324" spans="8:14">
      <c r="H1324" s="10"/>
      <c r="I1324" s="9"/>
      <c r="J1324" s="10"/>
      <c r="L1324" s="48"/>
      <c r="M1324" s="50"/>
      <c r="N1324" s="48"/>
    </row>
    <row r="1326" spans="8:14">
      <c r="H1326" s="10"/>
      <c r="I1326" s="9"/>
      <c r="J1326" s="10"/>
      <c r="L1326" s="48"/>
      <c r="M1326" s="50"/>
      <c r="N1326" s="48"/>
    </row>
    <row r="1328" spans="8:14">
      <c r="H1328" s="10"/>
      <c r="I1328" s="9"/>
      <c r="J1328" s="10"/>
      <c r="L1328" s="48"/>
      <c r="M1328" s="50"/>
      <c r="N1328" s="48"/>
    </row>
    <row r="1330" spans="8:14">
      <c r="H1330" s="10"/>
      <c r="I1330" s="9"/>
      <c r="J1330" s="10"/>
      <c r="L1330" s="48"/>
      <c r="M1330" s="50"/>
      <c r="N1330" s="48"/>
    </row>
    <row r="1332" spans="8:14">
      <c r="H1332" s="10"/>
      <c r="I1332" s="9"/>
      <c r="J1332" s="10"/>
      <c r="L1332" s="48"/>
      <c r="M1332" s="50"/>
      <c r="N1332" s="48"/>
    </row>
    <row r="1334" spans="8:14">
      <c r="H1334" s="10"/>
      <c r="I1334" s="9"/>
      <c r="J1334" s="10"/>
      <c r="L1334" s="48"/>
      <c r="M1334" s="50"/>
      <c r="N1334" s="48"/>
    </row>
    <row r="1336" spans="8:14">
      <c r="H1336" s="10"/>
      <c r="I1336" s="9"/>
      <c r="J1336" s="10"/>
      <c r="L1336" s="48"/>
      <c r="M1336" s="50"/>
      <c r="N1336" s="48"/>
    </row>
    <row r="1338" spans="8:14">
      <c r="H1338" s="10"/>
      <c r="I1338" s="9"/>
      <c r="J1338" s="10"/>
      <c r="L1338" s="48"/>
      <c r="M1338" s="50"/>
      <c r="N1338" s="48"/>
    </row>
    <row r="1340" spans="8:14">
      <c r="H1340" s="10"/>
      <c r="I1340" s="9"/>
      <c r="J1340" s="10"/>
      <c r="L1340" s="48"/>
      <c r="M1340" s="50"/>
      <c r="N1340" s="48"/>
    </row>
    <row r="1342" spans="8:14">
      <c r="H1342" s="10"/>
      <c r="I1342" s="9"/>
      <c r="J1342" s="10"/>
      <c r="L1342" s="48"/>
      <c r="M1342" s="50"/>
      <c r="N1342" s="48"/>
    </row>
    <row r="1344" spans="8:14">
      <c r="H1344" s="10"/>
      <c r="I1344" s="9"/>
      <c r="J1344" s="10"/>
      <c r="L1344" s="48"/>
      <c r="M1344" s="50"/>
      <c r="N1344" s="48"/>
    </row>
    <row r="1346" spans="8:14">
      <c r="H1346" s="10"/>
      <c r="I1346" s="9"/>
      <c r="J1346" s="10"/>
      <c r="L1346" s="48"/>
      <c r="M1346" s="50"/>
      <c r="N1346" s="48"/>
    </row>
    <row r="1348" spans="8:14">
      <c r="H1348" s="10"/>
      <c r="I1348" s="9"/>
      <c r="J1348" s="10"/>
      <c r="L1348" s="48"/>
      <c r="M1348" s="50"/>
      <c r="N1348" s="48"/>
    </row>
    <row r="1350" spans="8:14">
      <c r="H1350" s="10"/>
      <c r="I1350" s="9"/>
      <c r="J1350" s="10"/>
      <c r="L1350" s="48"/>
      <c r="M1350" s="50"/>
      <c r="N1350" s="48"/>
    </row>
    <row r="1352" spans="8:14">
      <c r="H1352" s="10"/>
      <c r="I1352" s="9"/>
      <c r="J1352" s="10"/>
      <c r="L1352" s="48"/>
      <c r="M1352" s="50"/>
      <c r="N1352" s="48"/>
    </row>
    <row r="1354" spans="8:14">
      <c r="H1354" s="10"/>
      <c r="I1354" s="9"/>
      <c r="J1354" s="10"/>
      <c r="L1354" s="48"/>
      <c r="M1354" s="50"/>
      <c r="N1354" s="48"/>
    </row>
    <row r="1356" spans="8:14">
      <c r="H1356" s="10"/>
      <c r="I1356" s="9"/>
      <c r="J1356" s="10"/>
      <c r="L1356" s="48"/>
      <c r="M1356" s="50"/>
      <c r="N1356" s="48"/>
    </row>
    <row r="1358" spans="8:14">
      <c r="H1358" s="10"/>
      <c r="I1358" s="9"/>
      <c r="J1358" s="10"/>
      <c r="L1358" s="48"/>
      <c r="M1358" s="50"/>
      <c r="N1358" s="48"/>
    </row>
    <row r="1360" spans="8:14">
      <c r="H1360" s="10"/>
      <c r="I1360" s="9"/>
      <c r="J1360" s="10"/>
      <c r="L1360" s="48"/>
      <c r="M1360" s="50"/>
      <c r="N1360" s="48"/>
    </row>
    <row r="1362" spans="8:14">
      <c r="H1362" s="10"/>
      <c r="I1362" s="9"/>
      <c r="J1362" s="10"/>
      <c r="L1362" s="48"/>
      <c r="M1362" s="50"/>
      <c r="N1362" s="48"/>
    </row>
    <row r="1364" spans="8:14">
      <c r="H1364" s="10"/>
      <c r="I1364" s="9"/>
      <c r="J1364" s="10"/>
      <c r="L1364" s="48"/>
      <c r="M1364" s="50"/>
      <c r="N1364" s="48"/>
    </row>
    <row r="1366" spans="8:14">
      <c r="H1366" s="10"/>
      <c r="I1366" s="9"/>
      <c r="J1366" s="10"/>
      <c r="L1366" s="48"/>
      <c r="M1366" s="50"/>
      <c r="N1366" s="48"/>
    </row>
    <row r="1368" spans="8:14">
      <c r="H1368" s="10"/>
      <c r="I1368" s="9"/>
      <c r="J1368" s="10"/>
      <c r="L1368" s="48"/>
      <c r="M1368" s="50"/>
      <c r="N1368" s="48"/>
    </row>
    <row r="1370" spans="8:14">
      <c r="H1370" s="10"/>
      <c r="I1370" s="9"/>
      <c r="J1370" s="10"/>
      <c r="L1370" s="48"/>
      <c r="M1370" s="50"/>
      <c r="N1370" s="48"/>
    </row>
    <row r="1372" spans="8:14">
      <c r="H1372" s="10"/>
      <c r="I1372" s="9"/>
      <c r="J1372" s="10"/>
      <c r="L1372" s="48"/>
      <c r="M1372" s="50"/>
      <c r="N1372" s="48"/>
    </row>
    <row r="1374" spans="8:14">
      <c r="H1374" s="10"/>
      <c r="I1374" s="9"/>
      <c r="J1374" s="10"/>
      <c r="L1374" s="48"/>
      <c r="M1374" s="50"/>
      <c r="N1374" s="48"/>
    </row>
    <row r="1376" spans="8:14">
      <c r="H1376" s="10"/>
      <c r="I1376" s="9"/>
      <c r="J1376" s="10"/>
      <c r="L1376" s="48"/>
      <c r="M1376" s="50"/>
      <c r="N1376" s="48"/>
    </row>
    <row r="1378" spans="8:14">
      <c r="H1378" s="10"/>
      <c r="I1378" s="9"/>
      <c r="J1378" s="10"/>
      <c r="L1378" s="48"/>
      <c r="M1378" s="50"/>
      <c r="N1378" s="48"/>
    </row>
    <row r="1380" spans="8:14">
      <c r="H1380" s="10"/>
      <c r="I1380" s="9"/>
      <c r="J1380" s="10"/>
      <c r="L1380" s="48"/>
      <c r="M1380" s="50"/>
      <c r="N1380" s="48"/>
    </row>
    <row r="1382" spans="8:14">
      <c r="H1382" s="10"/>
      <c r="I1382" s="9"/>
      <c r="J1382" s="10"/>
      <c r="L1382" s="48"/>
      <c r="M1382" s="50"/>
      <c r="N1382" s="48"/>
    </row>
    <row r="1384" spans="8:14">
      <c r="H1384" s="10"/>
      <c r="I1384" s="9"/>
      <c r="J1384" s="10"/>
      <c r="L1384" s="48"/>
      <c r="M1384" s="50"/>
      <c r="N1384" s="48"/>
    </row>
    <row r="1386" spans="8:14">
      <c r="H1386" s="10"/>
      <c r="I1386" s="9"/>
      <c r="J1386" s="10"/>
      <c r="L1386" s="48"/>
      <c r="M1386" s="50"/>
      <c r="N1386" s="48"/>
    </row>
    <row r="1388" spans="8:14">
      <c r="H1388" s="10"/>
      <c r="I1388" s="9"/>
      <c r="J1388" s="10"/>
      <c r="L1388" s="48"/>
      <c r="M1388" s="50"/>
      <c r="N1388" s="48"/>
    </row>
    <row r="1390" spans="8:14">
      <c r="H1390" s="10"/>
      <c r="I1390" s="9"/>
      <c r="J1390" s="10"/>
      <c r="L1390" s="48"/>
      <c r="M1390" s="50"/>
      <c r="N1390" s="48"/>
    </row>
    <row r="1392" spans="8:14">
      <c r="H1392" s="10"/>
      <c r="I1392" s="9"/>
      <c r="J1392" s="10"/>
      <c r="L1392" s="48"/>
      <c r="M1392" s="50"/>
      <c r="N1392" s="48"/>
    </row>
    <row r="1394" spans="8:14">
      <c r="H1394" s="10"/>
      <c r="I1394" s="9"/>
      <c r="J1394" s="10"/>
      <c r="L1394" s="48"/>
      <c r="M1394" s="50"/>
      <c r="N1394" s="48"/>
    </row>
    <row r="1396" spans="8:14">
      <c r="H1396" s="10"/>
      <c r="I1396" s="9"/>
      <c r="J1396" s="10"/>
      <c r="L1396" s="48"/>
      <c r="M1396" s="50"/>
      <c r="N1396" s="48"/>
    </row>
    <row r="1398" spans="8:14">
      <c r="H1398" s="10"/>
      <c r="I1398" s="9"/>
      <c r="J1398" s="10"/>
      <c r="L1398" s="48"/>
      <c r="M1398" s="50"/>
      <c r="N1398" s="48"/>
    </row>
    <row r="1400" spans="8:14">
      <c r="H1400" s="10"/>
      <c r="I1400" s="9"/>
      <c r="J1400" s="10"/>
      <c r="L1400" s="48"/>
      <c r="M1400" s="50"/>
      <c r="N1400" s="48"/>
    </row>
    <row r="1402" spans="8:14">
      <c r="H1402" s="10"/>
      <c r="I1402" s="9"/>
      <c r="J1402" s="10"/>
      <c r="L1402" s="48"/>
      <c r="M1402" s="50"/>
      <c r="N1402" s="48"/>
    </row>
    <row r="1404" spans="8:14">
      <c r="H1404" s="10"/>
      <c r="I1404" s="9"/>
      <c r="J1404" s="10"/>
      <c r="L1404" s="48"/>
      <c r="M1404" s="50"/>
      <c r="N1404" s="48"/>
    </row>
    <row r="1406" spans="8:14">
      <c r="H1406" s="10"/>
      <c r="I1406" s="9"/>
      <c r="J1406" s="10"/>
      <c r="L1406" s="48"/>
      <c r="M1406" s="50"/>
      <c r="N1406" s="48"/>
    </row>
    <row r="1408" spans="8:14">
      <c r="H1408" s="10"/>
      <c r="I1408" s="9"/>
      <c r="J1408" s="10"/>
      <c r="L1408" s="48"/>
      <c r="M1408" s="50"/>
      <c r="N1408" s="48"/>
    </row>
    <row r="1410" spans="8:14">
      <c r="H1410" s="10"/>
      <c r="I1410" s="9"/>
      <c r="J1410" s="10"/>
      <c r="L1410" s="48"/>
      <c r="M1410" s="50"/>
      <c r="N1410" s="48"/>
    </row>
    <row r="1412" spans="8:14">
      <c r="H1412" s="10"/>
      <c r="I1412" s="9"/>
      <c r="J1412" s="10"/>
      <c r="L1412" s="48"/>
      <c r="M1412" s="50"/>
      <c r="N1412" s="48"/>
    </row>
    <row r="1414" spans="8:14">
      <c r="H1414" s="10"/>
      <c r="I1414" s="9"/>
      <c r="J1414" s="10"/>
      <c r="L1414" s="48"/>
      <c r="M1414" s="50"/>
      <c r="N1414" s="48"/>
    </row>
    <row r="1416" spans="8:14">
      <c r="H1416" s="10"/>
      <c r="I1416" s="9"/>
      <c r="J1416" s="10"/>
      <c r="L1416" s="48"/>
      <c r="M1416" s="50"/>
      <c r="N1416" s="48"/>
    </row>
    <row r="1418" spans="8:14">
      <c r="H1418" s="10"/>
      <c r="I1418" s="9"/>
      <c r="J1418" s="10"/>
      <c r="L1418" s="48"/>
      <c r="M1418" s="50"/>
      <c r="N1418" s="48"/>
    </row>
    <row r="1420" spans="8:14">
      <c r="H1420" s="10"/>
      <c r="I1420" s="9"/>
      <c r="J1420" s="10"/>
      <c r="L1420" s="48"/>
      <c r="M1420" s="50"/>
      <c r="N1420" s="48"/>
    </row>
    <row r="1422" spans="8:14">
      <c r="H1422" s="10"/>
      <c r="I1422" s="9"/>
      <c r="J1422" s="10"/>
      <c r="L1422" s="48"/>
      <c r="M1422" s="50"/>
      <c r="N1422" s="48"/>
    </row>
    <row r="1424" spans="8:14">
      <c r="H1424" s="10"/>
      <c r="I1424" s="9"/>
      <c r="J1424" s="10"/>
      <c r="L1424" s="48"/>
      <c r="M1424" s="50"/>
      <c r="N1424" s="48"/>
    </row>
    <row r="1426" spans="8:14">
      <c r="H1426" s="10"/>
      <c r="I1426" s="9"/>
      <c r="J1426" s="10"/>
      <c r="L1426" s="48"/>
      <c r="M1426" s="50"/>
      <c r="N1426" s="48"/>
    </row>
    <row r="1428" spans="8:14">
      <c r="H1428" s="10"/>
      <c r="I1428" s="9"/>
      <c r="J1428" s="10"/>
      <c r="L1428" s="48"/>
      <c r="M1428" s="50"/>
      <c r="N1428" s="48"/>
    </row>
    <row r="1430" spans="8:14">
      <c r="H1430" s="10"/>
      <c r="I1430" s="9"/>
      <c r="J1430" s="10"/>
      <c r="L1430" s="48"/>
      <c r="M1430" s="50"/>
      <c r="N1430" s="48"/>
    </row>
    <row r="1432" spans="8:14">
      <c r="H1432" s="10"/>
      <c r="I1432" s="9"/>
      <c r="J1432" s="10"/>
      <c r="L1432" s="48"/>
      <c r="M1432" s="50"/>
      <c r="N1432" s="48"/>
    </row>
    <row r="1434" spans="8:14">
      <c r="H1434" s="10"/>
      <c r="I1434" s="9"/>
      <c r="J1434" s="10"/>
      <c r="L1434" s="48"/>
      <c r="M1434" s="50"/>
      <c r="N1434" s="48"/>
    </row>
    <row r="1436" spans="8:14">
      <c r="H1436" s="10"/>
      <c r="I1436" s="9"/>
      <c r="J1436" s="10"/>
      <c r="L1436" s="48"/>
      <c r="M1436" s="50"/>
      <c r="N1436" s="48"/>
    </row>
    <row r="1438" spans="8:14">
      <c r="H1438" s="10"/>
      <c r="I1438" s="9"/>
      <c r="J1438" s="10"/>
      <c r="L1438" s="48"/>
      <c r="M1438" s="50"/>
      <c r="N1438" s="48"/>
    </row>
    <row r="1440" spans="8:14">
      <c r="H1440" s="10"/>
      <c r="I1440" s="9"/>
      <c r="J1440" s="10"/>
      <c r="L1440" s="48"/>
      <c r="M1440" s="50"/>
      <c r="N1440" s="48"/>
    </row>
    <row r="1442" spans="8:14">
      <c r="H1442" s="10"/>
      <c r="I1442" s="9"/>
      <c r="J1442" s="10"/>
      <c r="L1442" s="48"/>
      <c r="M1442" s="50"/>
      <c r="N1442" s="48"/>
    </row>
    <row r="1444" spans="8:14">
      <c r="H1444" s="10"/>
      <c r="I1444" s="9"/>
      <c r="J1444" s="10"/>
      <c r="L1444" s="48"/>
      <c r="M1444" s="50"/>
      <c r="N1444" s="48"/>
    </row>
    <row r="1446" spans="8:14">
      <c r="H1446" s="10"/>
      <c r="I1446" s="9"/>
      <c r="J1446" s="10"/>
      <c r="L1446" s="48"/>
      <c r="M1446" s="50"/>
      <c r="N1446" s="48"/>
    </row>
    <row r="1448" spans="8:14">
      <c r="H1448" s="10"/>
      <c r="I1448" s="9"/>
      <c r="J1448" s="10"/>
      <c r="L1448" s="48"/>
      <c r="M1448" s="50"/>
      <c r="N1448" s="48"/>
    </row>
    <row r="1450" spans="8:14">
      <c r="H1450" s="10"/>
      <c r="I1450" s="9"/>
      <c r="J1450" s="10"/>
      <c r="L1450" s="48"/>
      <c r="M1450" s="50"/>
      <c r="N1450" s="48"/>
    </row>
    <row r="1452" spans="8:14">
      <c r="H1452" s="10"/>
      <c r="I1452" s="9"/>
      <c r="J1452" s="10"/>
      <c r="L1452" s="48"/>
      <c r="M1452" s="50"/>
      <c r="N1452" s="48"/>
    </row>
    <row r="1454" spans="8:14">
      <c r="H1454" s="10"/>
      <c r="I1454" s="9"/>
      <c r="J1454" s="10"/>
      <c r="L1454" s="48"/>
      <c r="M1454" s="50"/>
      <c r="N1454" s="48"/>
    </row>
    <row r="1456" spans="8:14">
      <c r="H1456" s="10"/>
      <c r="I1456" s="9"/>
      <c r="J1456" s="10"/>
      <c r="L1456" s="48"/>
      <c r="M1456" s="50"/>
      <c r="N1456" s="48"/>
    </row>
    <row r="1458" spans="8:14">
      <c r="H1458" s="10"/>
      <c r="I1458" s="9"/>
      <c r="J1458" s="10"/>
      <c r="L1458" s="48"/>
      <c r="M1458" s="50"/>
      <c r="N1458" s="48"/>
    </row>
    <row r="1460" spans="8:14">
      <c r="H1460" s="10"/>
      <c r="I1460" s="9"/>
      <c r="J1460" s="10"/>
      <c r="L1460" s="48"/>
      <c r="M1460" s="50"/>
      <c r="N1460" s="48"/>
    </row>
    <row r="1462" spans="8:14">
      <c r="H1462" s="10"/>
      <c r="I1462" s="9"/>
      <c r="J1462" s="10"/>
      <c r="L1462" s="48"/>
      <c r="M1462" s="50"/>
      <c r="N1462" s="48"/>
    </row>
    <row r="1464" spans="8:14">
      <c r="H1464" s="10"/>
      <c r="I1464" s="9"/>
      <c r="J1464" s="10"/>
      <c r="L1464" s="48"/>
      <c r="M1464" s="50"/>
      <c r="N1464" s="48"/>
    </row>
    <row r="1466" spans="8:14">
      <c r="H1466" s="10"/>
      <c r="I1466" s="9"/>
      <c r="J1466" s="10"/>
      <c r="L1466" s="48"/>
      <c r="M1466" s="50"/>
      <c r="N1466" s="48"/>
    </row>
    <row r="1468" spans="8:14">
      <c r="H1468" s="10"/>
      <c r="I1468" s="9"/>
      <c r="J1468" s="10"/>
      <c r="L1468" s="48"/>
      <c r="M1468" s="50"/>
      <c r="N1468" s="48"/>
    </row>
    <row r="1470" spans="8:14">
      <c r="H1470" s="10"/>
      <c r="I1470" s="9"/>
      <c r="J1470" s="10"/>
      <c r="L1470" s="48"/>
      <c r="M1470" s="50"/>
      <c r="N1470" s="48"/>
    </row>
    <row r="1472" spans="8:14">
      <c r="H1472" s="10"/>
      <c r="I1472" s="9"/>
      <c r="J1472" s="10"/>
      <c r="L1472" s="48"/>
      <c r="M1472" s="50"/>
      <c r="N1472" s="48"/>
    </row>
    <row r="1474" spans="8:14">
      <c r="H1474" s="10"/>
      <c r="I1474" s="9"/>
      <c r="J1474" s="10"/>
      <c r="L1474" s="48"/>
      <c r="M1474" s="50"/>
      <c r="N1474" s="48"/>
    </row>
    <row r="1476" spans="8:14">
      <c r="H1476" s="10"/>
      <c r="I1476" s="9"/>
      <c r="J1476" s="10"/>
      <c r="L1476" s="48"/>
      <c r="M1476" s="50"/>
      <c r="N1476" s="48"/>
    </row>
    <row r="1478" spans="8:14">
      <c r="H1478" s="10"/>
      <c r="I1478" s="9"/>
      <c r="J1478" s="10"/>
      <c r="L1478" s="48"/>
      <c r="M1478" s="50"/>
      <c r="N1478" s="48"/>
    </row>
    <row r="1480" spans="8:14">
      <c r="H1480" s="10"/>
      <c r="I1480" s="9"/>
      <c r="J1480" s="10"/>
      <c r="L1480" s="48"/>
      <c r="M1480" s="50"/>
      <c r="N1480" s="48"/>
    </row>
    <row r="1482" spans="8:14">
      <c r="H1482" s="10"/>
      <c r="I1482" s="9"/>
      <c r="J1482" s="10"/>
      <c r="L1482" s="48"/>
      <c r="M1482" s="50"/>
      <c r="N1482" s="48"/>
    </row>
    <row r="1484" spans="8:14">
      <c r="H1484" s="10"/>
      <c r="I1484" s="9"/>
      <c r="J1484" s="10"/>
      <c r="L1484" s="48"/>
      <c r="M1484" s="50"/>
      <c r="N1484" s="48"/>
    </row>
    <row r="1486" spans="8:14">
      <c r="H1486" s="10"/>
      <c r="I1486" s="9"/>
      <c r="J1486" s="10"/>
      <c r="L1486" s="48"/>
      <c r="M1486" s="50"/>
      <c r="N1486" s="48"/>
    </row>
    <row r="1488" spans="8:14">
      <c r="H1488" s="10"/>
      <c r="I1488" s="9"/>
      <c r="J1488" s="10"/>
      <c r="L1488" s="48"/>
      <c r="M1488" s="50"/>
      <c r="N1488" s="48"/>
    </row>
    <row r="1490" spans="8:14">
      <c r="H1490" s="10"/>
      <c r="I1490" s="9"/>
      <c r="J1490" s="10"/>
      <c r="L1490" s="48"/>
      <c r="M1490" s="50"/>
      <c r="N1490" s="48"/>
    </row>
    <row r="1492" spans="8:14">
      <c r="H1492" s="10"/>
      <c r="I1492" s="9"/>
      <c r="J1492" s="10"/>
      <c r="L1492" s="48"/>
      <c r="M1492" s="50"/>
      <c r="N1492" s="48"/>
    </row>
    <row r="1494" spans="8:14">
      <c r="H1494" s="10"/>
      <c r="I1494" s="9"/>
      <c r="J1494" s="10"/>
      <c r="L1494" s="48"/>
      <c r="M1494" s="50"/>
      <c r="N1494" s="48"/>
    </row>
    <row r="1496" spans="8:14">
      <c r="H1496" s="10"/>
      <c r="I1496" s="9"/>
      <c r="J1496" s="10"/>
      <c r="L1496" s="48"/>
      <c r="M1496" s="50"/>
      <c r="N1496" s="48"/>
    </row>
    <row r="1498" spans="8:14">
      <c r="H1498" s="10"/>
      <c r="I1498" s="9"/>
      <c r="J1498" s="10"/>
      <c r="L1498" s="48"/>
      <c r="M1498" s="50"/>
      <c r="N1498" s="48"/>
    </row>
    <row r="1500" spans="8:14">
      <c r="H1500" s="10"/>
      <c r="I1500" s="9"/>
      <c r="J1500" s="10"/>
      <c r="L1500" s="48"/>
      <c r="M1500" s="50"/>
      <c r="N1500" s="48"/>
    </row>
    <row r="1502" spans="8:14">
      <c r="H1502" s="10"/>
      <c r="I1502" s="9"/>
      <c r="J1502" s="10"/>
      <c r="L1502" s="48"/>
      <c r="M1502" s="50"/>
      <c r="N1502" s="48"/>
    </row>
    <row r="1504" spans="8:14">
      <c r="H1504" s="10"/>
      <c r="I1504" s="9"/>
      <c r="J1504" s="10"/>
      <c r="L1504" s="48"/>
      <c r="M1504" s="50"/>
      <c r="N1504" s="48"/>
    </row>
    <row r="1506" spans="8:14">
      <c r="H1506" s="10"/>
      <c r="I1506" s="9"/>
      <c r="J1506" s="10"/>
      <c r="L1506" s="48"/>
      <c r="M1506" s="50"/>
      <c r="N1506" s="48"/>
    </row>
    <row r="1508" spans="8:14">
      <c r="H1508" s="10"/>
      <c r="I1508" s="9"/>
      <c r="J1508" s="10"/>
      <c r="L1508" s="48"/>
      <c r="M1508" s="50"/>
      <c r="N1508" s="48"/>
    </row>
    <row r="1510" spans="8:14">
      <c r="H1510" s="10"/>
      <c r="I1510" s="9"/>
      <c r="J1510" s="10"/>
      <c r="L1510" s="48"/>
      <c r="M1510" s="50"/>
      <c r="N1510" s="48"/>
    </row>
    <row r="1512" spans="8:14">
      <c r="H1512" s="10"/>
      <c r="I1512" s="9"/>
      <c r="J1512" s="10"/>
      <c r="L1512" s="48"/>
      <c r="M1512" s="50"/>
      <c r="N1512" s="48"/>
    </row>
    <row r="1514" spans="8:14">
      <c r="H1514" s="10"/>
      <c r="I1514" s="9"/>
      <c r="J1514" s="10"/>
      <c r="L1514" s="48"/>
      <c r="M1514" s="50"/>
      <c r="N1514" s="48"/>
    </row>
    <row r="1516" spans="8:14">
      <c r="H1516" s="10"/>
      <c r="I1516" s="9"/>
      <c r="J1516" s="10"/>
      <c r="L1516" s="48"/>
      <c r="M1516" s="50"/>
      <c r="N1516" s="48"/>
    </row>
    <row r="1518" spans="8:14">
      <c r="H1518" s="10"/>
      <c r="I1518" s="9"/>
      <c r="J1518" s="10"/>
      <c r="L1518" s="48"/>
      <c r="M1518" s="50"/>
      <c r="N1518" s="48"/>
    </row>
    <row r="1520" spans="8:14">
      <c r="H1520" s="10"/>
      <c r="I1520" s="9"/>
      <c r="J1520" s="10"/>
      <c r="L1520" s="48"/>
      <c r="M1520" s="50"/>
      <c r="N1520" s="48"/>
    </row>
    <row r="1522" spans="8:14">
      <c r="H1522" s="10"/>
      <c r="I1522" s="9"/>
      <c r="J1522" s="10"/>
      <c r="L1522" s="48"/>
      <c r="M1522" s="50"/>
      <c r="N1522" s="48"/>
    </row>
    <row r="1524" spans="8:14">
      <c r="H1524" s="10"/>
      <c r="I1524" s="9"/>
      <c r="J1524" s="10"/>
      <c r="L1524" s="48"/>
      <c r="M1524" s="50"/>
      <c r="N1524" s="48"/>
    </row>
    <row r="1526" spans="8:14">
      <c r="H1526" s="10"/>
      <c r="I1526" s="9"/>
      <c r="J1526" s="10"/>
      <c r="L1526" s="48"/>
      <c r="M1526" s="50"/>
      <c r="N1526" s="48"/>
    </row>
    <row r="1528" spans="8:14">
      <c r="H1528" s="10"/>
      <c r="I1528" s="9"/>
      <c r="J1528" s="10"/>
      <c r="L1528" s="48"/>
      <c r="M1528" s="50"/>
      <c r="N1528" s="48"/>
    </row>
    <row r="1530" spans="8:14">
      <c r="H1530" s="10"/>
      <c r="I1530" s="9"/>
      <c r="J1530" s="10"/>
      <c r="L1530" s="48"/>
      <c r="M1530" s="50"/>
      <c r="N1530" s="48"/>
    </row>
    <row r="1532" spans="8:14">
      <c r="H1532" s="10"/>
      <c r="I1532" s="9"/>
      <c r="J1532" s="10"/>
      <c r="L1532" s="48"/>
      <c r="M1532" s="50"/>
      <c r="N1532" s="48"/>
    </row>
    <row r="1534" spans="8:14">
      <c r="H1534" s="10"/>
      <c r="I1534" s="9"/>
      <c r="J1534" s="10"/>
      <c r="L1534" s="48"/>
      <c r="M1534" s="50"/>
      <c r="N1534" s="48"/>
    </row>
    <row r="1536" spans="8:14">
      <c r="H1536" s="10"/>
      <c r="I1536" s="9"/>
      <c r="J1536" s="10"/>
      <c r="L1536" s="48"/>
      <c r="M1536" s="50"/>
      <c r="N1536" s="48"/>
    </row>
    <row r="1538" spans="8:14">
      <c r="H1538" s="10"/>
      <c r="I1538" s="9"/>
      <c r="J1538" s="10"/>
      <c r="L1538" s="48"/>
      <c r="M1538" s="50"/>
      <c r="N1538" s="48"/>
    </row>
    <row r="1540" spans="8:14">
      <c r="H1540" s="10"/>
      <c r="I1540" s="9"/>
      <c r="J1540" s="10"/>
      <c r="L1540" s="48"/>
      <c r="M1540" s="50"/>
      <c r="N1540" s="48"/>
    </row>
    <row r="1542" spans="8:14">
      <c r="H1542" s="10"/>
      <c r="I1542" s="9"/>
      <c r="J1542" s="10"/>
      <c r="L1542" s="48"/>
      <c r="M1542" s="50"/>
      <c r="N1542" s="48"/>
    </row>
    <row r="1544" spans="8:14">
      <c r="H1544" s="10"/>
      <c r="I1544" s="9"/>
      <c r="J1544" s="10"/>
      <c r="L1544" s="48"/>
      <c r="M1544" s="50"/>
      <c r="N1544" s="48"/>
    </row>
    <row r="1546" spans="8:14">
      <c r="H1546" s="10"/>
      <c r="I1546" s="9"/>
      <c r="J1546" s="10"/>
      <c r="L1546" s="48"/>
      <c r="M1546" s="50"/>
      <c r="N1546" s="48"/>
    </row>
    <row r="1548" spans="8:14">
      <c r="H1548" s="10"/>
      <c r="I1548" s="9"/>
      <c r="J1548" s="10"/>
      <c r="L1548" s="48"/>
      <c r="M1548" s="50"/>
      <c r="N1548" s="48"/>
    </row>
    <row r="1550" spans="8:14">
      <c r="H1550" s="10"/>
      <c r="I1550" s="9"/>
      <c r="J1550" s="10"/>
      <c r="L1550" s="48"/>
      <c r="M1550" s="50"/>
      <c r="N1550" s="48"/>
    </row>
    <row r="1552" spans="8:14">
      <c r="H1552" s="10"/>
      <c r="I1552" s="9"/>
      <c r="J1552" s="10"/>
      <c r="L1552" s="48"/>
      <c r="M1552" s="50"/>
      <c r="N1552" s="48"/>
    </row>
    <row r="1554" spans="8:14">
      <c r="H1554" s="10"/>
      <c r="I1554" s="9"/>
      <c r="J1554" s="10"/>
      <c r="L1554" s="48"/>
      <c r="M1554" s="50"/>
      <c r="N1554" s="48"/>
    </row>
    <row r="1556" spans="8:14">
      <c r="H1556" s="10"/>
      <c r="I1556" s="9"/>
      <c r="J1556" s="10"/>
      <c r="L1556" s="48"/>
      <c r="M1556" s="50"/>
      <c r="N1556" s="48"/>
    </row>
    <row r="1558" spans="8:14">
      <c r="H1558" s="10"/>
      <c r="I1558" s="9"/>
      <c r="J1558" s="10"/>
      <c r="L1558" s="48"/>
      <c r="M1558" s="50"/>
      <c r="N1558" s="48"/>
    </row>
    <row r="1560" spans="8:14">
      <c r="H1560" s="10"/>
      <c r="I1560" s="9"/>
      <c r="J1560" s="10"/>
      <c r="L1560" s="48"/>
      <c r="M1560" s="50"/>
      <c r="N1560" s="48"/>
    </row>
    <row r="1562" spans="8:14">
      <c r="H1562" s="10"/>
      <c r="I1562" s="9"/>
      <c r="J1562" s="10"/>
      <c r="L1562" s="48"/>
      <c r="M1562" s="50"/>
      <c r="N1562" s="48"/>
    </row>
    <row r="1564" spans="8:14">
      <c r="H1564" s="10"/>
      <c r="I1564" s="9"/>
      <c r="J1564" s="10"/>
      <c r="L1564" s="48"/>
      <c r="M1564" s="50"/>
      <c r="N1564" s="48"/>
    </row>
    <row r="1566" spans="8:14">
      <c r="H1566" s="10"/>
      <c r="I1566" s="9"/>
      <c r="J1566" s="10"/>
      <c r="L1566" s="48"/>
      <c r="M1566" s="50"/>
      <c r="N1566" s="48"/>
    </row>
    <row r="1568" spans="8:14">
      <c r="H1568" s="10"/>
      <c r="I1568" s="9"/>
      <c r="J1568" s="10"/>
      <c r="L1568" s="48"/>
      <c r="M1568" s="50"/>
      <c r="N1568" s="48"/>
    </row>
    <row r="1570" spans="8:14">
      <c r="H1570" s="10"/>
      <c r="I1570" s="9"/>
      <c r="J1570" s="10"/>
      <c r="L1570" s="48"/>
      <c r="M1570" s="50"/>
      <c r="N1570" s="48"/>
    </row>
    <row r="1572" spans="8:14">
      <c r="H1572" s="10"/>
      <c r="I1572" s="9"/>
      <c r="J1572" s="10"/>
      <c r="L1572" s="48"/>
      <c r="M1572" s="50"/>
      <c r="N1572" s="48"/>
    </row>
    <row r="1574" spans="8:14">
      <c r="H1574" s="10"/>
      <c r="I1574" s="9"/>
      <c r="J1574" s="10"/>
      <c r="L1574" s="48"/>
      <c r="M1574" s="50"/>
      <c r="N1574" s="48"/>
    </row>
    <row r="1576" spans="8:14">
      <c r="H1576" s="10"/>
      <c r="I1576" s="9"/>
      <c r="J1576" s="10"/>
      <c r="L1576" s="48"/>
      <c r="M1576" s="50"/>
      <c r="N1576" s="48"/>
    </row>
    <row r="1578" spans="8:14">
      <c r="H1578" s="10"/>
      <c r="I1578" s="9"/>
      <c r="J1578" s="10"/>
      <c r="L1578" s="48"/>
      <c r="M1578" s="50"/>
      <c r="N1578" s="48"/>
    </row>
    <row r="1580" spans="8:14">
      <c r="H1580" s="10"/>
      <c r="I1580" s="9"/>
      <c r="J1580" s="10"/>
      <c r="L1580" s="48"/>
      <c r="M1580" s="50"/>
      <c r="N1580" s="48"/>
    </row>
    <row r="1582" spans="8:14">
      <c r="H1582" s="10"/>
      <c r="I1582" s="9"/>
      <c r="J1582" s="10"/>
      <c r="L1582" s="48"/>
      <c r="M1582" s="50"/>
      <c r="N1582" s="48"/>
    </row>
    <row r="1584" spans="8:14">
      <c r="H1584" s="10"/>
      <c r="I1584" s="9"/>
      <c r="J1584" s="10"/>
      <c r="L1584" s="48"/>
      <c r="M1584" s="50"/>
      <c r="N1584" s="48"/>
    </row>
    <row r="1586" spans="8:14">
      <c r="H1586" s="10"/>
      <c r="I1586" s="9"/>
      <c r="J1586" s="10"/>
      <c r="L1586" s="48"/>
      <c r="M1586" s="50"/>
      <c r="N1586" s="48"/>
    </row>
    <row r="1588" spans="8:14">
      <c r="H1588" s="10"/>
      <c r="I1588" s="9"/>
      <c r="J1588" s="10"/>
      <c r="L1588" s="48"/>
      <c r="M1588" s="50"/>
      <c r="N1588" s="48"/>
    </row>
    <row r="1590" spans="8:14">
      <c r="H1590" s="10"/>
      <c r="I1590" s="9"/>
      <c r="J1590" s="10"/>
      <c r="L1590" s="48"/>
      <c r="M1590" s="50"/>
      <c r="N1590" s="48"/>
    </row>
    <row r="1592" spans="8:14">
      <c r="H1592" s="10"/>
      <c r="I1592" s="9"/>
      <c r="J1592" s="10"/>
      <c r="L1592" s="48"/>
      <c r="M1592" s="50"/>
      <c r="N1592" s="48"/>
    </row>
    <row r="1594" spans="8:14">
      <c r="H1594" s="10"/>
      <c r="I1594" s="9"/>
      <c r="J1594" s="10"/>
      <c r="L1594" s="48"/>
      <c r="M1594" s="50"/>
      <c r="N1594" s="48"/>
    </row>
    <row r="1596" spans="8:14">
      <c r="H1596" s="10"/>
      <c r="I1596" s="9"/>
      <c r="J1596" s="10"/>
      <c r="L1596" s="48"/>
      <c r="M1596" s="50"/>
      <c r="N1596" s="48"/>
    </row>
    <row r="1598" spans="8:14">
      <c r="H1598" s="10"/>
      <c r="I1598" s="9"/>
      <c r="J1598" s="10"/>
      <c r="L1598" s="48"/>
      <c r="M1598" s="50"/>
      <c r="N1598" s="48"/>
    </row>
    <row r="1600" spans="8:14">
      <c r="H1600" s="10"/>
      <c r="I1600" s="9"/>
      <c r="J1600" s="10"/>
      <c r="L1600" s="48"/>
      <c r="M1600" s="50"/>
      <c r="N1600" s="48"/>
    </row>
    <row r="1602" spans="8:14">
      <c r="H1602" s="10"/>
      <c r="I1602" s="9"/>
      <c r="J1602" s="10"/>
      <c r="L1602" s="48"/>
      <c r="M1602" s="50"/>
      <c r="N1602" s="48"/>
    </row>
    <row r="1604" spans="8:14">
      <c r="H1604" s="10"/>
      <c r="I1604" s="9"/>
      <c r="J1604" s="10"/>
      <c r="L1604" s="48"/>
      <c r="M1604" s="50"/>
      <c r="N1604" s="48"/>
    </row>
    <row r="1606" spans="8:14">
      <c r="H1606" s="10"/>
      <c r="I1606" s="9"/>
      <c r="J1606" s="10"/>
      <c r="L1606" s="48"/>
      <c r="M1606" s="50"/>
      <c r="N1606" s="48"/>
    </row>
    <row r="1608" spans="8:14">
      <c r="H1608" s="10"/>
      <c r="I1608" s="9"/>
      <c r="J1608" s="10"/>
      <c r="L1608" s="48"/>
      <c r="M1608" s="50"/>
      <c r="N1608" s="48"/>
    </row>
    <row r="1610" spans="8:14">
      <c r="H1610" s="10"/>
      <c r="I1610" s="9"/>
      <c r="J1610" s="10"/>
      <c r="L1610" s="48"/>
      <c r="M1610" s="50"/>
      <c r="N1610" s="48"/>
    </row>
    <row r="1612" spans="8:14">
      <c r="H1612" s="10"/>
      <c r="I1612" s="9"/>
      <c r="J1612" s="10"/>
      <c r="L1612" s="48"/>
      <c r="M1612" s="50"/>
      <c r="N1612" s="48"/>
    </row>
    <row r="1614" spans="8:14">
      <c r="H1614" s="10"/>
      <c r="I1614" s="9"/>
      <c r="J1614" s="10"/>
      <c r="L1614" s="48"/>
      <c r="M1614" s="50"/>
      <c r="N1614" s="48"/>
    </row>
    <row r="1616" spans="8:14">
      <c r="H1616" s="10"/>
      <c r="I1616" s="9"/>
      <c r="J1616" s="10"/>
      <c r="L1616" s="48"/>
      <c r="M1616" s="50"/>
      <c r="N1616" s="48"/>
    </row>
    <row r="1618" spans="8:14">
      <c r="H1618" s="10"/>
      <c r="I1618" s="9"/>
      <c r="J1618" s="10"/>
      <c r="L1618" s="48"/>
      <c r="M1618" s="50"/>
      <c r="N1618" s="48"/>
    </row>
    <row r="1620" spans="8:14">
      <c r="H1620" s="10"/>
      <c r="I1620" s="9"/>
      <c r="J1620" s="10"/>
      <c r="L1620" s="48"/>
      <c r="M1620" s="50"/>
      <c r="N1620" s="48"/>
    </row>
    <row r="1622" spans="8:14">
      <c r="H1622" s="10"/>
      <c r="I1622" s="9"/>
      <c r="J1622" s="10"/>
      <c r="L1622" s="48"/>
      <c r="M1622" s="50"/>
      <c r="N1622" s="48"/>
    </row>
    <row r="1624" spans="8:14">
      <c r="H1624" s="10"/>
      <c r="I1624" s="9"/>
      <c r="J1624" s="10"/>
      <c r="L1624" s="48"/>
      <c r="M1624" s="50"/>
      <c r="N1624" s="48"/>
    </row>
    <row r="1626" spans="8:14">
      <c r="H1626" s="10"/>
      <c r="I1626" s="9"/>
      <c r="J1626" s="10"/>
      <c r="L1626" s="48"/>
      <c r="M1626" s="50"/>
      <c r="N1626" s="48"/>
    </row>
    <row r="1628" spans="8:14">
      <c r="H1628" s="10"/>
      <c r="I1628" s="9"/>
      <c r="J1628" s="10"/>
      <c r="L1628" s="48"/>
      <c r="M1628" s="50"/>
      <c r="N1628" s="48"/>
    </row>
    <row r="1630" spans="8:14">
      <c r="H1630" s="10"/>
      <c r="I1630" s="9"/>
      <c r="J1630" s="10"/>
      <c r="L1630" s="48"/>
      <c r="M1630" s="50"/>
      <c r="N1630" s="48"/>
    </row>
    <row r="1632" spans="8:14">
      <c r="H1632" s="10"/>
      <c r="I1632" s="9"/>
      <c r="J1632" s="10"/>
      <c r="L1632" s="48"/>
      <c r="M1632" s="50"/>
      <c r="N1632" s="48"/>
    </row>
    <row r="1634" spans="8:14">
      <c r="H1634" s="10"/>
      <c r="I1634" s="9"/>
      <c r="J1634" s="10"/>
      <c r="L1634" s="48"/>
      <c r="M1634" s="50"/>
      <c r="N1634" s="48"/>
    </row>
    <row r="1636" spans="8:14">
      <c r="H1636" s="10"/>
      <c r="I1636" s="9"/>
      <c r="J1636" s="10"/>
      <c r="L1636" s="48"/>
      <c r="M1636" s="50"/>
      <c r="N1636" s="48"/>
    </row>
    <row r="1638" spans="8:14">
      <c r="H1638" s="10"/>
      <c r="I1638" s="9"/>
      <c r="J1638" s="10"/>
      <c r="L1638" s="48"/>
      <c r="M1638" s="50"/>
      <c r="N1638" s="48"/>
    </row>
    <row r="1640" spans="8:14">
      <c r="H1640" s="10"/>
      <c r="I1640" s="9"/>
      <c r="J1640" s="10"/>
      <c r="L1640" s="48"/>
      <c r="M1640" s="50"/>
      <c r="N1640" s="48"/>
    </row>
    <row r="1642" spans="8:14">
      <c r="H1642" s="10"/>
      <c r="I1642" s="9"/>
      <c r="J1642" s="10"/>
      <c r="L1642" s="48"/>
      <c r="M1642" s="50"/>
      <c r="N1642" s="48"/>
    </row>
    <row r="1644" spans="8:14">
      <c r="H1644" s="10"/>
      <c r="I1644" s="9"/>
      <c r="J1644" s="10"/>
      <c r="L1644" s="48"/>
      <c r="M1644" s="50"/>
      <c r="N1644" s="48"/>
    </row>
    <row r="1646" spans="8:14">
      <c r="H1646" s="10"/>
      <c r="I1646" s="9"/>
      <c r="J1646" s="10"/>
      <c r="L1646" s="48"/>
      <c r="M1646" s="50"/>
      <c r="N1646" s="48"/>
    </row>
    <row r="1648" spans="8:14">
      <c r="H1648" s="10"/>
      <c r="I1648" s="9"/>
      <c r="J1648" s="10"/>
      <c r="L1648" s="48"/>
      <c r="M1648" s="50"/>
      <c r="N1648" s="48"/>
    </row>
    <row r="1650" spans="8:14">
      <c r="H1650" s="10"/>
      <c r="I1650" s="9"/>
      <c r="J1650" s="10"/>
      <c r="L1650" s="48"/>
      <c r="M1650" s="50"/>
      <c r="N1650" s="48"/>
    </row>
    <row r="1652" spans="8:14">
      <c r="H1652" s="10"/>
      <c r="I1652" s="9"/>
      <c r="J1652" s="10"/>
      <c r="L1652" s="48"/>
      <c r="M1652" s="50"/>
      <c r="N1652" s="48"/>
    </row>
    <row r="1654" spans="8:14">
      <c r="H1654" s="10"/>
      <c r="I1654" s="9"/>
      <c r="J1654" s="10"/>
      <c r="L1654" s="48"/>
      <c r="M1654" s="50"/>
      <c r="N1654" s="48"/>
    </row>
    <row r="1656" spans="8:14">
      <c r="H1656" s="10"/>
      <c r="I1656" s="9"/>
      <c r="J1656" s="10"/>
      <c r="L1656" s="48"/>
      <c r="M1656" s="50"/>
      <c r="N1656" s="48"/>
    </row>
    <row r="1658" spans="8:14">
      <c r="H1658" s="10"/>
      <c r="I1658" s="9"/>
      <c r="J1658" s="10"/>
      <c r="L1658" s="48"/>
      <c r="M1658" s="50"/>
      <c r="N1658" s="48"/>
    </row>
    <row r="1660" spans="8:14">
      <c r="H1660" s="10"/>
      <c r="I1660" s="9"/>
      <c r="J1660" s="10"/>
      <c r="L1660" s="48"/>
      <c r="M1660" s="50"/>
      <c r="N1660" s="48"/>
    </row>
    <row r="1662" spans="8:14">
      <c r="H1662" s="10"/>
      <c r="I1662" s="9"/>
      <c r="J1662" s="10"/>
      <c r="L1662" s="48"/>
      <c r="M1662" s="50"/>
      <c r="N1662" s="48"/>
    </row>
    <row r="1664" spans="8:14">
      <c r="H1664" s="10"/>
      <c r="I1664" s="9"/>
      <c r="J1664" s="10"/>
      <c r="L1664" s="48"/>
      <c r="M1664" s="50"/>
      <c r="N1664" s="48"/>
    </row>
    <row r="1666" spans="8:14">
      <c r="H1666" s="10"/>
      <c r="I1666" s="9"/>
      <c r="J1666" s="10"/>
      <c r="L1666" s="48"/>
      <c r="M1666" s="50"/>
      <c r="N1666" s="48"/>
    </row>
    <row r="1668" spans="8:14">
      <c r="H1668" s="10"/>
      <c r="I1668" s="9"/>
      <c r="J1668" s="10"/>
      <c r="L1668" s="48"/>
      <c r="M1668" s="50"/>
      <c r="N1668" s="48"/>
    </row>
    <row r="1670" spans="8:14">
      <c r="H1670" s="10"/>
      <c r="I1670" s="9"/>
      <c r="J1670" s="10"/>
      <c r="L1670" s="48"/>
      <c r="M1670" s="50"/>
      <c r="N1670" s="48"/>
    </row>
    <row r="1672" spans="8:14">
      <c r="H1672" s="10"/>
      <c r="I1672" s="9"/>
      <c r="J1672" s="10"/>
      <c r="L1672" s="48"/>
      <c r="M1672" s="50"/>
      <c r="N1672" s="48"/>
    </row>
    <row r="1674" spans="8:14">
      <c r="H1674" s="10"/>
      <c r="I1674" s="9"/>
      <c r="J1674" s="10"/>
      <c r="L1674" s="48"/>
      <c r="M1674" s="50"/>
      <c r="N1674" s="48"/>
    </row>
    <row r="1676" spans="8:14">
      <c r="H1676" s="10"/>
      <c r="I1676" s="9"/>
      <c r="J1676" s="10"/>
      <c r="L1676" s="48"/>
      <c r="M1676" s="50"/>
      <c r="N1676" s="48"/>
    </row>
    <row r="1678" spans="8:14">
      <c r="H1678" s="10"/>
      <c r="I1678" s="9"/>
      <c r="J1678" s="10"/>
      <c r="L1678" s="48"/>
      <c r="M1678" s="50"/>
      <c r="N1678" s="48"/>
    </row>
    <row r="1680" spans="8:14">
      <c r="H1680" s="10"/>
      <c r="I1680" s="9"/>
      <c r="J1680" s="10"/>
      <c r="L1680" s="48"/>
      <c r="M1680" s="50"/>
      <c r="N1680" s="48"/>
    </row>
    <row r="1682" spans="8:14">
      <c r="H1682" s="10"/>
      <c r="I1682" s="9"/>
      <c r="J1682" s="10"/>
      <c r="L1682" s="48"/>
      <c r="M1682" s="50"/>
      <c r="N1682" s="48"/>
    </row>
    <row r="1684" spans="8:14">
      <c r="H1684" s="10"/>
      <c r="I1684" s="9"/>
      <c r="J1684" s="10"/>
      <c r="L1684" s="48"/>
      <c r="M1684" s="50"/>
      <c r="N1684" s="48"/>
    </row>
    <row r="1686" spans="8:14">
      <c r="H1686" s="10"/>
      <c r="I1686" s="9"/>
      <c r="J1686" s="10"/>
      <c r="L1686" s="48"/>
      <c r="M1686" s="50"/>
      <c r="N1686" s="48"/>
    </row>
    <row r="1688" spans="8:14">
      <c r="H1688" s="10"/>
      <c r="I1688" s="9"/>
      <c r="J1688" s="10"/>
      <c r="L1688" s="48"/>
      <c r="M1688" s="50"/>
      <c r="N1688" s="48"/>
    </row>
    <row r="1690" spans="8:14">
      <c r="H1690" s="10"/>
      <c r="I1690" s="9"/>
      <c r="J1690" s="10"/>
      <c r="L1690" s="48"/>
      <c r="M1690" s="50"/>
      <c r="N1690" s="48"/>
    </row>
    <row r="1692" spans="8:14">
      <c r="H1692" s="10"/>
      <c r="I1692" s="9"/>
      <c r="J1692" s="10"/>
      <c r="L1692" s="48"/>
      <c r="M1692" s="50"/>
      <c r="N1692" s="48"/>
    </row>
    <row r="1694" spans="8:14">
      <c r="H1694" s="10"/>
      <c r="I1694" s="9"/>
      <c r="J1694" s="10"/>
      <c r="L1694" s="48"/>
      <c r="M1694" s="50"/>
      <c r="N1694" s="48"/>
    </row>
    <row r="1696" spans="8:14">
      <c r="H1696" s="10"/>
      <c r="I1696" s="9"/>
      <c r="J1696" s="10"/>
      <c r="L1696" s="48"/>
      <c r="M1696" s="50"/>
      <c r="N1696" s="48"/>
    </row>
    <row r="1698" spans="8:14">
      <c r="H1698" s="10"/>
      <c r="I1698" s="9"/>
      <c r="J1698" s="10"/>
      <c r="L1698" s="48"/>
      <c r="M1698" s="50"/>
      <c r="N1698" s="48"/>
    </row>
    <row r="1700" spans="8:14">
      <c r="H1700" s="10"/>
      <c r="I1700" s="9"/>
      <c r="J1700" s="10"/>
      <c r="L1700" s="48"/>
      <c r="M1700" s="50"/>
      <c r="N1700" s="48"/>
    </row>
    <row r="1702" spans="8:14">
      <c r="H1702" s="10"/>
      <c r="I1702" s="9"/>
      <c r="J1702" s="10"/>
      <c r="L1702" s="48"/>
      <c r="M1702" s="50"/>
      <c r="N1702" s="48"/>
    </row>
    <row r="1704" spans="8:14">
      <c r="H1704" s="10"/>
      <c r="I1704" s="9"/>
      <c r="J1704" s="10"/>
      <c r="L1704" s="48"/>
      <c r="M1704" s="50"/>
      <c r="N1704" s="48"/>
    </row>
    <row r="1706" spans="8:14">
      <c r="H1706" s="10"/>
      <c r="I1706" s="9"/>
      <c r="J1706" s="10"/>
      <c r="L1706" s="48"/>
      <c r="M1706" s="50"/>
      <c r="N1706" s="48"/>
    </row>
    <row r="1708" spans="8:14">
      <c r="H1708" s="10"/>
      <c r="I1708" s="9"/>
      <c r="J1708" s="10"/>
      <c r="L1708" s="48"/>
      <c r="M1708" s="50"/>
      <c r="N1708" s="48"/>
    </row>
    <row r="1710" spans="8:14">
      <c r="H1710" s="10"/>
      <c r="I1710" s="9"/>
      <c r="J1710" s="10"/>
      <c r="L1710" s="48"/>
      <c r="M1710" s="50"/>
      <c r="N1710" s="48"/>
    </row>
    <row r="1712" spans="8:14">
      <c r="H1712" s="10"/>
      <c r="I1712" s="9"/>
      <c r="J1712" s="10"/>
      <c r="L1712" s="48"/>
      <c r="M1712" s="50"/>
      <c r="N1712" s="48"/>
    </row>
    <row r="1714" spans="8:14">
      <c r="H1714" s="10"/>
      <c r="I1714" s="9"/>
      <c r="J1714" s="10"/>
      <c r="L1714" s="48"/>
      <c r="M1714" s="50"/>
      <c r="N1714" s="48"/>
    </row>
    <row r="1716" spans="8:14">
      <c r="H1716" s="10"/>
      <c r="I1716" s="9"/>
      <c r="J1716" s="10"/>
      <c r="L1716" s="48"/>
      <c r="M1716" s="50"/>
      <c r="N1716" s="48"/>
    </row>
    <row r="1718" spans="8:14">
      <c r="H1718" s="10"/>
      <c r="I1718" s="9"/>
      <c r="J1718" s="10"/>
      <c r="L1718" s="48"/>
      <c r="M1718" s="50"/>
      <c r="N1718" s="48"/>
    </row>
    <row r="1720" spans="8:14">
      <c r="H1720" s="10"/>
      <c r="I1720" s="9"/>
      <c r="J1720" s="10"/>
      <c r="L1720" s="48"/>
      <c r="M1720" s="50"/>
      <c r="N1720" s="48"/>
    </row>
    <row r="1722" spans="8:14">
      <c r="H1722" s="10"/>
      <c r="I1722" s="9"/>
      <c r="J1722" s="10"/>
      <c r="L1722" s="48"/>
      <c r="M1722" s="50"/>
      <c r="N1722" s="48"/>
    </row>
    <row r="1724" spans="8:14">
      <c r="H1724" s="10"/>
      <c r="I1724" s="9"/>
      <c r="J1724" s="10"/>
      <c r="L1724" s="48"/>
      <c r="M1724" s="50"/>
      <c r="N1724" s="48"/>
    </row>
    <row r="1726" spans="8:14">
      <c r="H1726" s="10"/>
      <c r="I1726" s="9"/>
      <c r="J1726" s="10"/>
      <c r="L1726" s="48"/>
      <c r="M1726" s="50"/>
      <c r="N1726" s="48"/>
    </row>
    <row r="1728" spans="8:14">
      <c r="H1728" s="10"/>
      <c r="I1728" s="9"/>
      <c r="J1728" s="10"/>
      <c r="L1728" s="48"/>
      <c r="M1728" s="50"/>
      <c r="N1728" s="48"/>
    </row>
    <row r="1730" spans="8:14">
      <c r="H1730" s="10"/>
      <c r="I1730" s="9"/>
      <c r="J1730" s="10"/>
      <c r="L1730" s="48"/>
      <c r="M1730" s="50"/>
      <c r="N1730" s="48"/>
    </row>
    <row r="1732" spans="8:14">
      <c r="H1732" s="10"/>
      <c r="I1732" s="9"/>
      <c r="J1732" s="10"/>
      <c r="L1732" s="48"/>
      <c r="M1732" s="50"/>
      <c r="N1732" s="48"/>
    </row>
    <row r="1734" spans="8:14">
      <c r="H1734" s="10"/>
      <c r="I1734" s="9"/>
      <c r="J1734" s="10"/>
      <c r="L1734" s="48"/>
      <c r="M1734" s="50"/>
      <c r="N1734" s="48"/>
    </row>
    <row r="1736" spans="8:14">
      <c r="H1736" s="10"/>
      <c r="I1736" s="9"/>
      <c r="J1736" s="10"/>
      <c r="L1736" s="48"/>
      <c r="M1736" s="50"/>
      <c r="N1736" s="48"/>
    </row>
    <row r="1738" spans="8:14">
      <c r="H1738" s="10"/>
      <c r="I1738" s="9"/>
      <c r="J1738" s="10"/>
      <c r="L1738" s="48"/>
      <c r="M1738" s="50"/>
      <c r="N1738" s="48"/>
    </row>
    <row r="1740" spans="8:14">
      <c r="H1740" s="10"/>
      <c r="I1740" s="9"/>
      <c r="J1740" s="10"/>
      <c r="L1740" s="48"/>
      <c r="M1740" s="50"/>
      <c r="N1740" s="48"/>
    </row>
    <row r="1742" spans="8:14">
      <c r="H1742" s="10"/>
      <c r="I1742" s="9"/>
      <c r="J1742" s="10"/>
      <c r="L1742" s="48"/>
      <c r="M1742" s="50"/>
      <c r="N1742" s="48"/>
    </row>
    <row r="1744" spans="8:14">
      <c r="H1744" s="10"/>
      <c r="I1744" s="9"/>
      <c r="J1744" s="10"/>
      <c r="L1744" s="48"/>
      <c r="M1744" s="50"/>
      <c r="N1744" s="48"/>
    </row>
    <row r="1746" spans="8:14">
      <c r="H1746" s="10"/>
      <c r="I1746" s="9"/>
      <c r="J1746" s="10"/>
      <c r="L1746" s="48"/>
      <c r="M1746" s="50"/>
      <c r="N1746" s="48"/>
    </row>
    <row r="1748" spans="8:14">
      <c r="H1748" s="10"/>
      <c r="I1748" s="9"/>
      <c r="J1748" s="10"/>
      <c r="L1748" s="48"/>
      <c r="M1748" s="50"/>
      <c r="N1748" s="48"/>
    </row>
    <row r="1750" spans="8:14">
      <c r="H1750" s="10"/>
      <c r="I1750" s="9"/>
      <c r="J1750" s="10"/>
      <c r="L1750" s="48"/>
      <c r="M1750" s="50"/>
      <c r="N1750" s="48"/>
    </row>
    <row r="1752" spans="8:14">
      <c r="H1752" s="10"/>
      <c r="I1752" s="9"/>
      <c r="J1752" s="10"/>
      <c r="L1752" s="48"/>
      <c r="M1752" s="50"/>
      <c r="N1752" s="48"/>
    </row>
    <row r="1754" spans="8:14">
      <c r="H1754" s="10"/>
      <c r="I1754" s="9"/>
      <c r="J1754" s="10"/>
      <c r="L1754" s="48"/>
      <c r="M1754" s="50"/>
      <c r="N1754" s="48"/>
    </row>
    <row r="1756" spans="8:14">
      <c r="H1756" s="10"/>
      <c r="I1756" s="9"/>
      <c r="J1756" s="10"/>
      <c r="L1756" s="48"/>
      <c r="M1756" s="50"/>
      <c r="N1756" s="48"/>
    </row>
    <row r="1758" spans="8:14">
      <c r="H1758" s="10"/>
      <c r="I1758" s="9"/>
      <c r="J1758" s="10"/>
      <c r="L1758" s="48"/>
      <c r="M1758" s="50"/>
      <c r="N1758" s="48"/>
    </row>
    <row r="1760" spans="8:14">
      <c r="H1760" s="10"/>
      <c r="I1760" s="9"/>
      <c r="J1760" s="10"/>
      <c r="L1760" s="48"/>
      <c r="M1760" s="50"/>
      <c r="N1760" s="48"/>
    </row>
    <row r="1762" spans="8:14">
      <c r="H1762" s="10"/>
      <c r="I1762" s="9"/>
      <c r="J1762" s="10"/>
      <c r="L1762" s="48"/>
      <c r="M1762" s="50"/>
      <c r="N1762" s="48"/>
    </row>
    <row r="1764" spans="8:14">
      <c r="H1764" s="10"/>
      <c r="I1764" s="9"/>
      <c r="J1764" s="10"/>
      <c r="L1764" s="48"/>
      <c r="M1764" s="50"/>
      <c r="N1764" s="48"/>
    </row>
    <row r="1766" spans="8:14">
      <c r="H1766" s="10"/>
      <c r="I1766" s="9"/>
      <c r="J1766" s="10"/>
      <c r="L1766" s="48"/>
      <c r="M1766" s="50"/>
      <c r="N1766" s="48"/>
    </row>
    <row r="1768" spans="8:14">
      <c r="H1768" s="10"/>
      <c r="I1768" s="9"/>
      <c r="J1768" s="10"/>
      <c r="L1768" s="48"/>
      <c r="M1768" s="50"/>
      <c r="N1768" s="48"/>
    </row>
    <row r="1770" spans="8:14">
      <c r="H1770" s="10"/>
      <c r="I1770" s="9"/>
      <c r="J1770" s="10"/>
      <c r="L1770" s="48"/>
      <c r="M1770" s="50"/>
      <c r="N1770" s="48"/>
    </row>
    <row r="1772" spans="8:14">
      <c r="H1772" s="10"/>
      <c r="I1772" s="9"/>
      <c r="J1772" s="10"/>
      <c r="L1772" s="48"/>
      <c r="M1772" s="50"/>
      <c r="N1772" s="48"/>
    </row>
    <row r="1774" spans="8:14">
      <c r="H1774" s="10"/>
      <c r="I1774" s="9"/>
      <c r="J1774" s="10"/>
      <c r="L1774" s="48"/>
      <c r="M1774" s="50"/>
      <c r="N1774" s="48"/>
    </row>
    <row r="1776" spans="8:14">
      <c r="H1776" s="10"/>
      <c r="I1776" s="9"/>
      <c r="J1776" s="10"/>
      <c r="L1776" s="48"/>
      <c r="M1776" s="50"/>
      <c r="N1776" s="48"/>
    </row>
    <row r="1778" spans="8:14">
      <c r="H1778" s="10"/>
      <c r="I1778" s="9"/>
      <c r="J1778" s="10"/>
      <c r="L1778" s="48"/>
      <c r="M1778" s="50"/>
      <c r="N1778" s="48"/>
    </row>
    <row r="1780" spans="8:14">
      <c r="H1780" s="10"/>
      <c r="I1780" s="9"/>
      <c r="J1780" s="10"/>
      <c r="L1780" s="48"/>
      <c r="M1780" s="50"/>
      <c r="N1780" s="48"/>
    </row>
    <row r="1782" spans="8:14">
      <c r="H1782" s="10"/>
      <c r="I1782" s="9"/>
      <c r="J1782" s="10"/>
      <c r="L1782" s="48"/>
      <c r="M1782" s="50"/>
      <c r="N1782" s="48"/>
    </row>
    <row r="1784" spans="8:14">
      <c r="H1784" s="10"/>
      <c r="I1784" s="9"/>
      <c r="J1784" s="10"/>
      <c r="L1784" s="48"/>
      <c r="M1784" s="50"/>
      <c r="N1784" s="48"/>
    </row>
    <row r="1786" spans="8:14">
      <c r="H1786" s="10"/>
      <c r="I1786" s="9"/>
      <c r="J1786" s="10"/>
      <c r="L1786" s="48"/>
      <c r="M1786" s="50"/>
      <c r="N1786" s="48"/>
    </row>
    <row r="1788" spans="8:14">
      <c r="H1788" s="10"/>
      <c r="I1788" s="9"/>
      <c r="J1788" s="10"/>
      <c r="L1788" s="48"/>
      <c r="M1788" s="50"/>
      <c r="N1788" s="48"/>
    </row>
    <row r="1790" spans="8:14">
      <c r="H1790" s="10"/>
      <c r="I1790" s="9"/>
      <c r="J1790" s="10"/>
      <c r="L1790" s="48"/>
      <c r="M1790" s="50"/>
      <c r="N1790" s="48"/>
    </row>
    <row r="1792" spans="8:14">
      <c r="H1792" s="10"/>
      <c r="I1792" s="9"/>
      <c r="J1792" s="10"/>
      <c r="L1792" s="48"/>
      <c r="M1792" s="50"/>
      <c r="N1792" s="48"/>
    </row>
    <row r="1794" spans="8:14">
      <c r="H1794" s="10"/>
      <c r="I1794" s="9"/>
      <c r="J1794" s="10"/>
      <c r="L1794" s="48"/>
      <c r="M1794" s="50"/>
      <c r="N1794" s="48"/>
    </row>
    <row r="1796" spans="8:14">
      <c r="H1796" s="10"/>
      <c r="I1796" s="9"/>
      <c r="J1796" s="10"/>
      <c r="L1796" s="48"/>
      <c r="M1796" s="50"/>
      <c r="N1796" s="48"/>
    </row>
    <row r="1798" spans="8:14">
      <c r="H1798" s="10"/>
      <c r="I1798" s="9"/>
      <c r="J1798" s="10"/>
      <c r="L1798" s="48"/>
      <c r="M1798" s="50"/>
      <c r="N1798" s="48"/>
    </row>
    <row r="1800" spans="8:14">
      <c r="H1800" s="10"/>
      <c r="I1800" s="9"/>
      <c r="J1800" s="10"/>
      <c r="L1800" s="48"/>
      <c r="M1800" s="50"/>
      <c r="N1800" s="48"/>
    </row>
    <row r="1802" spans="8:14">
      <c r="H1802" s="10"/>
      <c r="I1802" s="9"/>
      <c r="J1802" s="10"/>
      <c r="L1802" s="48"/>
      <c r="M1802" s="50"/>
      <c r="N1802" s="48"/>
    </row>
    <row r="1804" spans="8:14">
      <c r="H1804" s="10"/>
      <c r="I1804" s="9"/>
      <c r="J1804" s="10"/>
      <c r="L1804" s="48"/>
      <c r="M1804" s="50"/>
      <c r="N1804" s="48"/>
    </row>
    <row r="1806" spans="8:14">
      <c r="H1806" s="10"/>
      <c r="I1806" s="9"/>
      <c r="J1806" s="10"/>
      <c r="L1806" s="48"/>
      <c r="M1806" s="50"/>
      <c r="N1806" s="48"/>
    </row>
    <row r="1808" spans="8:14">
      <c r="H1808" s="10"/>
      <c r="I1808" s="9"/>
      <c r="J1808" s="10"/>
      <c r="L1808" s="48"/>
      <c r="M1808" s="50"/>
      <c r="N1808" s="48"/>
    </row>
    <row r="1810" spans="8:14">
      <c r="H1810" s="10"/>
      <c r="I1810" s="9"/>
      <c r="J1810" s="10"/>
      <c r="L1810" s="48"/>
      <c r="M1810" s="50"/>
      <c r="N1810" s="48"/>
    </row>
    <row r="1812" spans="8:14">
      <c r="H1812" s="10"/>
      <c r="I1812" s="9"/>
      <c r="J1812" s="10"/>
      <c r="L1812" s="48"/>
      <c r="M1812" s="50"/>
      <c r="N1812" s="48"/>
    </row>
    <row r="1814" spans="8:14">
      <c r="H1814" s="10"/>
      <c r="I1814" s="9"/>
      <c r="J1814" s="10"/>
      <c r="L1814" s="48"/>
      <c r="M1814" s="50"/>
      <c r="N1814" s="48"/>
    </row>
    <row r="1816" spans="8:14">
      <c r="H1816" s="10"/>
      <c r="I1816" s="9"/>
      <c r="J1816" s="10"/>
      <c r="L1816" s="48"/>
      <c r="M1816" s="50"/>
      <c r="N1816" s="48"/>
    </row>
    <row r="1818" spans="8:14">
      <c r="H1818" s="10"/>
      <c r="I1818" s="9"/>
      <c r="J1818" s="10"/>
      <c r="L1818" s="48"/>
      <c r="M1818" s="50"/>
      <c r="N1818" s="48"/>
    </row>
    <row r="1820" spans="8:14">
      <c r="H1820" s="10"/>
      <c r="I1820" s="9"/>
      <c r="J1820" s="10"/>
      <c r="L1820" s="48"/>
      <c r="M1820" s="50"/>
      <c r="N1820" s="48"/>
    </row>
    <row r="1822" spans="8:14">
      <c r="H1822" s="10"/>
      <c r="I1822" s="9"/>
      <c r="J1822" s="10"/>
      <c r="L1822" s="48"/>
      <c r="M1822" s="50"/>
      <c r="N1822" s="48"/>
    </row>
    <row r="1824" spans="8:14">
      <c r="H1824" s="10"/>
      <c r="I1824" s="9"/>
      <c r="J1824" s="10"/>
      <c r="L1824" s="48"/>
      <c r="M1824" s="50"/>
      <c r="N1824" s="48"/>
    </row>
    <row r="1826" spans="8:14">
      <c r="H1826" s="10"/>
      <c r="I1826" s="9"/>
      <c r="J1826" s="10"/>
      <c r="L1826" s="48"/>
      <c r="M1826" s="50"/>
      <c r="N1826" s="48"/>
    </row>
    <row r="1828" spans="8:14">
      <c r="H1828" s="10"/>
      <c r="I1828" s="9"/>
      <c r="J1828" s="10"/>
      <c r="L1828" s="48"/>
      <c r="M1828" s="50"/>
      <c r="N1828" s="48"/>
    </row>
    <row r="1830" spans="8:14">
      <c r="H1830" s="10"/>
      <c r="I1830" s="9"/>
      <c r="J1830" s="10"/>
      <c r="L1830" s="48"/>
      <c r="M1830" s="50"/>
      <c r="N1830" s="48"/>
    </row>
    <row r="1832" spans="8:14">
      <c r="H1832" s="10"/>
      <c r="I1832" s="9"/>
      <c r="J1832" s="10"/>
      <c r="L1832" s="48"/>
      <c r="M1832" s="50"/>
      <c r="N1832" s="48"/>
    </row>
    <row r="1834" spans="8:14">
      <c r="H1834" s="10"/>
      <c r="I1834" s="9"/>
      <c r="J1834" s="10"/>
      <c r="L1834" s="48"/>
      <c r="M1834" s="50"/>
      <c r="N1834" s="48"/>
    </row>
    <row r="1836" spans="8:14">
      <c r="H1836" s="10"/>
      <c r="I1836" s="9"/>
      <c r="J1836" s="10"/>
      <c r="L1836" s="48"/>
      <c r="M1836" s="50"/>
      <c r="N1836" s="48"/>
    </row>
    <row r="1838" spans="8:14">
      <c r="H1838" s="10"/>
      <c r="I1838" s="9"/>
      <c r="J1838" s="10"/>
      <c r="L1838" s="48"/>
      <c r="M1838" s="50"/>
      <c r="N1838" s="48"/>
    </row>
    <row r="1840" spans="8:14">
      <c r="H1840" s="10"/>
      <c r="I1840" s="9"/>
      <c r="J1840" s="10"/>
      <c r="L1840" s="48"/>
      <c r="M1840" s="50"/>
      <c r="N1840" s="48"/>
    </row>
    <row r="1842" spans="8:14">
      <c r="H1842" s="10"/>
      <c r="I1842" s="9"/>
      <c r="J1842" s="10"/>
      <c r="L1842" s="48"/>
      <c r="M1842" s="50"/>
      <c r="N1842" s="48"/>
    </row>
    <row r="1844" spans="8:14">
      <c r="H1844" s="10"/>
      <c r="I1844" s="9"/>
      <c r="J1844" s="10"/>
      <c r="L1844" s="48"/>
      <c r="M1844" s="50"/>
      <c r="N1844" s="48"/>
    </row>
    <row r="1846" spans="8:14">
      <c r="H1846" s="10"/>
      <c r="I1846" s="9"/>
      <c r="J1846" s="10"/>
      <c r="L1846" s="48"/>
      <c r="M1846" s="50"/>
      <c r="N1846" s="48"/>
    </row>
    <row r="1848" spans="8:14">
      <c r="H1848" s="10"/>
      <c r="I1848" s="9"/>
      <c r="J1848" s="10"/>
      <c r="L1848" s="48"/>
      <c r="M1848" s="50"/>
      <c r="N1848" s="48"/>
    </row>
    <row r="1850" spans="8:14">
      <c r="H1850" s="10"/>
      <c r="I1850" s="9"/>
      <c r="J1850" s="10"/>
      <c r="L1850" s="48"/>
      <c r="M1850" s="50"/>
      <c r="N1850" s="48"/>
    </row>
    <row r="1852" spans="8:14">
      <c r="H1852" s="10"/>
      <c r="I1852" s="9"/>
      <c r="J1852" s="10"/>
      <c r="L1852" s="48"/>
      <c r="M1852" s="50"/>
      <c r="N1852" s="48"/>
    </row>
    <row r="1854" spans="8:14">
      <c r="H1854" s="10"/>
      <c r="I1854" s="9"/>
      <c r="J1854" s="10"/>
      <c r="L1854" s="48"/>
      <c r="M1854" s="50"/>
      <c r="N1854" s="48"/>
    </row>
    <row r="1856" spans="8:14">
      <c r="H1856" s="10"/>
      <c r="I1856" s="9"/>
      <c r="J1856" s="10"/>
      <c r="L1856" s="48"/>
      <c r="M1856" s="50"/>
      <c r="N1856" s="48"/>
    </row>
    <row r="1858" spans="8:14">
      <c r="H1858" s="10"/>
      <c r="I1858" s="9"/>
      <c r="J1858" s="10"/>
      <c r="L1858" s="48"/>
      <c r="M1858" s="50"/>
      <c r="N1858" s="48"/>
    </row>
    <row r="1860" spans="8:14">
      <c r="H1860" s="10"/>
      <c r="I1860" s="9"/>
      <c r="J1860" s="10"/>
      <c r="L1860" s="48"/>
      <c r="M1860" s="50"/>
      <c r="N1860" s="48"/>
    </row>
    <row r="1862" spans="8:14">
      <c r="H1862" s="10"/>
      <c r="I1862" s="9"/>
      <c r="J1862" s="10"/>
      <c r="L1862" s="48"/>
      <c r="M1862" s="50"/>
      <c r="N1862" s="48"/>
    </row>
    <row r="1864" spans="8:14">
      <c r="H1864" s="10"/>
      <c r="I1864" s="9"/>
      <c r="J1864" s="10"/>
      <c r="L1864" s="48"/>
      <c r="M1864" s="50"/>
      <c r="N1864" s="48"/>
    </row>
    <row r="1866" spans="8:14">
      <c r="H1866" s="10"/>
      <c r="I1866" s="9"/>
      <c r="J1866" s="10"/>
      <c r="L1866" s="48"/>
      <c r="M1866" s="50"/>
      <c r="N1866" s="48"/>
    </row>
    <row r="1868" spans="8:14">
      <c r="H1868" s="10"/>
      <c r="I1868" s="9"/>
      <c r="J1868" s="10"/>
      <c r="L1868" s="48"/>
      <c r="M1868" s="50"/>
      <c r="N1868" s="48"/>
    </row>
    <row r="1870" spans="8:14">
      <c r="H1870" s="10"/>
      <c r="I1870" s="9"/>
      <c r="J1870" s="10"/>
      <c r="L1870" s="48"/>
      <c r="M1870" s="50"/>
      <c r="N1870" s="48"/>
    </row>
    <row r="1872" spans="8:14">
      <c r="H1872" s="10"/>
      <c r="I1872" s="9"/>
      <c r="J1872" s="10"/>
      <c r="L1872" s="48"/>
      <c r="M1872" s="50"/>
      <c r="N1872" s="48"/>
    </row>
    <row r="1874" spans="8:14">
      <c r="H1874" s="10"/>
      <c r="I1874" s="9"/>
      <c r="J1874" s="10"/>
      <c r="L1874" s="48"/>
      <c r="M1874" s="50"/>
      <c r="N1874" s="48"/>
    </row>
    <row r="1876" spans="8:14">
      <c r="H1876" s="10"/>
      <c r="I1876" s="9"/>
      <c r="J1876" s="10"/>
      <c r="L1876" s="48"/>
      <c r="M1876" s="50"/>
      <c r="N1876" s="48"/>
    </row>
    <row r="1878" spans="8:14">
      <c r="H1878" s="10"/>
      <c r="I1878" s="9"/>
      <c r="J1878" s="10"/>
      <c r="L1878" s="48"/>
      <c r="M1878" s="50"/>
      <c r="N1878" s="48"/>
    </row>
    <row r="1880" spans="8:14">
      <c r="H1880" s="10"/>
      <c r="I1880" s="9"/>
      <c r="J1880" s="10"/>
      <c r="L1880" s="48"/>
      <c r="M1880" s="50"/>
      <c r="N1880" s="48"/>
    </row>
    <row r="1882" spans="8:14">
      <c r="H1882" s="10"/>
      <c r="I1882" s="9"/>
      <c r="J1882" s="10"/>
      <c r="L1882" s="48"/>
      <c r="M1882" s="50"/>
      <c r="N1882" s="48"/>
    </row>
    <row r="1884" spans="8:14">
      <c r="H1884" s="10"/>
      <c r="I1884" s="9"/>
      <c r="J1884" s="10"/>
      <c r="L1884" s="48"/>
      <c r="M1884" s="50"/>
      <c r="N1884" s="48"/>
    </row>
    <row r="1886" spans="8:14">
      <c r="H1886" s="10"/>
      <c r="I1886" s="9"/>
      <c r="J1886" s="10"/>
      <c r="L1886" s="48"/>
      <c r="M1886" s="50"/>
      <c r="N1886" s="48"/>
    </row>
    <row r="1888" spans="8:14">
      <c r="H1888" s="10"/>
      <c r="I1888" s="9"/>
      <c r="J1888" s="10"/>
      <c r="L1888" s="48"/>
      <c r="M1888" s="50"/>
      <c r="N1888" s="48"/>
    </row>
    <row r="1890" spans="8:14">
      <c r="H1890" s="10"/>
      <c r="I1890" s="9"/>
      <c r="J1890" s="10"/>
      <c r="L1890" s="48"/>
      <c r="M1890" s="50"/>
      <c r="N1890" s="48"/>
    </row>
    <row r="1892" spans="8:14">
      <c r="H1892" s="10"/>
      <c r="I1892" s="9"/>
      <c r="J1892" s="10"/>
      <c r="L1892" s="48"/>
      <c r="M1892" s="50"/>
      <c r="N1892" s="48"/>
    </row>
    <row r="1894" spans="8:14">
      <c r="H1894" s="10"/>
      <c r="I1894" s="9"/>
      <c r="J1894" s="10"/>
      <c r="L1894" s="48"/>
      <c r="M1894" s="50"/>
      <c r="N1894" s="48"/>
    </row>
    <row r="1896" spans="8:14">
      <c r="H1896" s="10"/>
      <c r="I1896" s="9"/>
      <c r="J1896" s="10"/>
      <c r="L1896" s="48"/>
      <c r="M1896" s="50"/>
      <c r="N1896" s="48"/>
    </row>
    <row r="1898" spans="8:14">
      <c r="H1898" s="10"/>
      <c r="I1898" s="9"/>
      <c r="J1898" s="10"/>
      <c r="L1898" s="48"/>
      <c r="M1898" s="50"/>
      <c r="N1898" s="48"/>
    </row>
    <row r="1900" spans="8:14">
      <c r="H1900" s="10"/>
      <c r="I1900" s="9"/>
      <c r="J1900" s="10"/>
      <c r="L1900" s="48"/>
      <c r="M1900" s="50"/>
      <c r="N1900" s="48"/>
    </row>
    <row r="1902" spans="8:14">
      <c r="H1902" s="10"/>
      <c r="I1902" s="9"/>
      <c r="J1902" s="10"/>
      <c r="L1902" s="48"/>
      <c r="M1902" s="50"/>
      <c r="N1902" s="48"/>
    </row>
    <row r="1904" spans="8:14">
      <c r="H1904" s="10"/>
      <c r="I1904" s="9"/>
      <c r="J1904" s="10"/>
      <c r="L1904" s="48"/>
      <c r="M1904" s="50"/>
      <c r="N1904" s="48"/>
    </row>
    <row r="1906" spans="8:14">
      <c r="H1906" s="10"/>
      <c r="I1906" s="9"/>
      <c r="J1906" s="10"/>
      <c r="L1906" s="48"/>
      <c r="M1906" s="50"/>
      <c r="N1906" s="48"/>
    </row>
    <row r="1908" spans="8:14">
      <c r="H1908" s="10"/>
      <c r="I1908" s="9"/>
      <c r="J1908" s="10"/>
      <c r="L1908" s="48"/>
      <c r="M1908" s="50"/>
      <c r="N1908" s="48"/>
    </row>
    <row r="1910" spans="8:14">
      <c r="H1910" s="10"/>
      <c r="I1910" s="9"/>
      <c r="J1910" s="10"/>
      <c r="L1910" s="48"/>
      <c r="M1910" s="50"/>
      <c r="N1910" s="48"/>
    </row>
    <row r="1912" spans="8:14">
      <c r="H1912" s="10"/>
      <c r="I1912" s="9"/>
      <c r="J1912" s="10"/>
      <c r="L1912" s="48"/>
      <c r="M1912" s="50"/>
      <c r="N1912" s="48"/>
    </row>
    <row r="1914" spans="8:14">
      <c r="H1914" s="10"/>
      <c r="I1914" s="9"/>
      <c r="J1914" s="10"/>
      <c r="L1914" s="48"/>
      <c r="M1914" s="50"/>
      <c r="N1914" s="48"/>
    </row>
    <row r="1916" spans="8:14">
      <c r="H1916" s="10"/>
      <c r="I1916" s="9"/>
      <c r="J1916" s="10"/>
      <c r="L1916" s="48"/>
      <c r="M1916" s="50"/>
      <c r="N1916" s="48"/>
    </row>
    <row r="1918" spans="8:14">
      <c r="H1918" s="10"/>
      <c r="I1918" s="9"/>
      <c r="J1918" s="10"/>
      <c r="L1918" s="48"/>
      <c r="M1918" s="50"/>
      <c r="N1918" s="48"/>
    </row>
    <row r="1920" spans="8:14">
      <c r="H1920" s="10"/>
      <c r="I1920" s="9"/>
      <c r="J1920" s="10"/>
      <c r="L1920" s="48"/>
      <c r="M1920" s="50"/>
      <c r="N1920" s="48"/>
    </row>
    <row r="1922" spans="8:14">
      <c r="H1922" s="10"/>
      <c r="I1922" s="9"/>
      <c r="J1922" s="10"/>
      <c r="L1922" s="48"/>
      <c r="M1922" s="50"/>
      <c r="N1922" s="48"/>
    </row>
    <row r="1924" spans="8:14">
      <c r="H1924" s="10"/>
      <c r="I1924" s="9"/>
      <c r="J1924" s="10"/>
      <c r="L1924" s="48"/>
      <c r="M1924" s="50"/>
      <c r="N1924" s="48"/>
    </row>
    <row r="1926" spans="8:14">
      <c r="H1926" s="10"/>
      <c r="I1926" s="9"/>
      <c r="J1926" s="10"/>
      <c r="L1926" s="48"/>
      <c r="M1926" s="50"/>
      <c r="N1926" s="48"/>
    </row>
    <row r="1928" spans="8:14">
      <c r="H1928" s="10"/>
      <c r="I1928" s="9"/>
      <c r="J1928" s="10"/>
      <c r="L1928" s="48"/>
      <c r="M1928" s="50"/>
      <c r="N1928" s="48"/>
    </row>
    <row r="1930" spans="8:14">
      <c r="H1930" s="10"/>
      <c r="I1930" s="9"/>
      <c r="J1930" s="10"/>
      <c r="L1930" s="48"/>
      <c r="M1930" s="50"/>
      <c r="N1930" s="48"/>
    </row>
    <row r="1932" spans="8:14">
      <c r="H1932" s="10"/>
      <c r="I1932" s="9"/>
      <c r="J1932" s="10"/>
      <c r="L1932" s="48"/>
      <c r="M1932" s="50"/>
      <c r="N1932" s="48"/>
    </row>
    <row r="1934" spans="8:14">
      <c r="H1934" s="10"/>
      <c r="I1934" s="9"/>
      <c r="J1934" s="10"/>
      <c r="L1934" s="48"/>
      <c r="M1934" s="50"/>
      <c r="N1934" s="48"/>
    </row>
    <row r="1936" spans="8:14">
      <c r="H1936" s="10"/>
      <c r="I1936" s="9"/>
      <c r="J1936" s="10"/>
      <c r="L1936" s="48"/>
      <c r="M1936" s="50"/>
      <c r="N1936" s="48"/>
    </row>
    <row r="1938" spans="8:14">
      <c r="H1938" s="10"/>
      <c r="I1938" s="9"/>
      <c r="J1938" s="10"/>
      <c r="L1938" s="48"/>
      <c r="M1938" s="50"/>
      <c r="N1938" s="48"/>
    </row>
    <row r="1940" spans="8:14">
      <c r="H1940" s="10"/>
      <c r="I1940" s="9"/>
      <c r="J1940" s="10"/>
      <c r="L1940" s="48"/>
      <c r="M1940" s="50"/>
      <c r="N1940" s="48"/>
    </row>
    <row r="1942" spans="8:14">
      <c r="H1942" s="10"/>
      <c r="I1942" s="9"/>
      <c r="J1942" s="10"/>
      <c r="L1942" s="48"/>
      <c r="M1942" s="50"/>
      <c r="N1942" s="48"/>
    </row>
    <row r="1944" spans="8:14">
      <c r="H1944" s="10"/>
      <c r="I1944" s="9"/>
      <c r="J1944" s="10"/>
      <c r="L1944" s="48"/>
      <c r="M1944" s="50"/>
      <c r="N1944" s="48"/>
    </row>
    <row r="1946" spans="8:14">
      <c r="H1946" s="10"/>
      <c r="I1946" s="9"/>
      <c r="J1946" s="10"/>
      <c r="L1946" s="48"/>
      <c r="M1946" s="50"/>
      <c r="N1946" s="48"/>
    </row>
    <row r="1948" spans="8:14">
      <c r="H1948" s="10"/>
      <c r="I1948" s="9"/>
      <c r="J1948" s="10"/>
      <c r="L1948" s="48"/>
      <c r="M1948" s="50"/>
      <c r="N1948" s="48"/>
    </row>
    <row r="1950" spans="8:14">
      <c r="H1950" s="10"/>
      <c r="I1950" s="9"/>
      <c r="J1950" s="10"/>
      <c r="L1950" s="48"/>
      <c r="M1950" s="50"/>
      <c r="N1950" s="48"/>
    </row>
    <row r="1952" spans="8:14">
      <c r="H1952" s="10"/>
      <c r="I1952" s="9"/>
      <c r="J1952" s="10"/>
      <c r="L1952" s="48"/>
      <c r="M1952" s="50"/>
      <c r="N1952" s="48"/>
    </row>
    <row r="1954" spans="8:14">
      <c r="H1954" s="10"/>
      <c r="I1954" s="9"/>
      <c r="J1954" s="10"/>
      <c r="L1954" s="48"/>
      <c r="M1954" s="50"/>
      <c r="N1954" s="48"/>
    </row>
    <row r="1956" spans="8:14">
      <c r="H1956" s="10"/>
      <c r="I1956" s="9"/>
      <c r="J1956" s="10"/>
      <c r="L1956" s="48"/>
      <c r="M1956" s="50"/>
      <c r="N1956" s="48"/>
    </row>
    <row r="1958" spans="8:14">
      <c r="H1958" s="10"/>
      <c r="I1958" s="9"/>
      <c r="J1958" s="10"/>
      <c r="L1958" s="48"/>
      <c r="M1958" s="50"/>
      <c r="N1958" s="48"/>
    </row>
    <row r="1960" spans="8:14">
      <c r="H1960" s="10"/>
      <c r="I1960" s="9"/>
      <c r="J1960" s="10"/>
      <c r="L1960" s="48"/>
      <c r="M1960" s="50"/>
      <c r="N1960" s="48"/>
    </row>
    <row r="1962" spans="8:14">
      <c r="H1962" s="10"/>
      <c r="I1962" s="9"/>
      <c r="J1962" s="10"/>
      <c r="L1962" s="48"/>
      <c r="M1962" s="50"/>
      <c r="N1962" s="48"/>
    </row>
    <row r="1964" spans="8:14">
      <c r="H1964" s="10"/>
      <c r="I1964" s="9"/>
      <c r="J1964" s="10"/>
      <c r="L1964" s="48"/>
      <c r="M1964" s="50"/>
      <c r="N1964" s="48"/>
    </row>
    <row r="1966" spans="8:14">
      <c r="H1966" s="10"/>
      <c r="I1966" s="9"/>
      <c r="J1966" s="10"/>
      <c r="L1966" s="48"/>
      <c r="M1966" s="50"/>
      <c r="N1966" s="48"/>
    </row>
    <row r="1968" spans="8:14">
      <c r="H1968" s="10"/>
      <c r="I1968" s="9"/>
      <c r="J1968" s="10"/>
      <c r="L1968" s="48"/>
      <c r="M1968" s="50"/>
      <c r="N1968" s="48"/>
    </row>
    <row r="1970" spans="8:14">
      <c r="H1970" s="10"/>
      <c r="I1970" s="9"/>
      <c r="J1970" s="10"/>
      <c r="L1970" s="48"/>
      <c r="M1970" s="50"/>
      <c r="N1970" s="48"/>
    </row>
    <row r="1972" spans="8:14">
      <c r="H1972" s="10"/>
      <c r="I1972" s="9"/>
      <c r="J1972" s="10"/>
      <c r="L1972" s="48"/>
      <c r="M1972" s="50"/>
      <c r="N1972" s="48"/>
    </row>
    <row r="1974" spans="8:14">
      <c r="H1974" s="10"/>
      <c r="I1974" s="9"/>
      <c r="J1974" s="10"/>
      <c r="L1974" s="48"/>
      <c r="M1974" s="50"/>
      <c r="N1974" s="48"/>
    </row>
    <row r="1976" spans="8:14">
      <c r="H1976" s="10"/>
      <c r="I1976" s="9"/>
      <c r="J1976" s="10"/>
      <c r="L1976" s="48"/>
      <c r="M1976" s="50"/>
      <c r="N1976" s="48"/>
    </row>
    <row r="1978" spans="8:14">
      <c r="H1978" s="10"/>
      <c r="I1978" s="9"/>
      <c r="J1978" s="10"/>
      <c r="L1978" s="48"/>
      <c r="M1978" s="50"/>
      <c r="N1978" s="48"/>
    </row>
    <row r="1980" spans="8:14">
      <c r="H1980" s="10"/>
      <c r="I1980" s="9"/>
      <c r="J1980" s="10"/>
      <c r="L1980" s="48"/>
      <c r="M1980" s="50"/>
      <c r="N1980" s="48"/>
    </row>
    <row r="1982" spans="8:14">
      <c r="H1982" s="10"/>
      <c r="I1982" s="9"/>
      <c r="J1982" s="10"/>
      <c r="L1982" s="48"/>
      <c r="M1982" s="50"/>
      <c r="N1982" s="48"/>
    </row>
    <row r="1984" spans="8:14">
      <c r="H1984" s="10"/>
      <c r="I1984" s="9"/>
      <c r="J1984" s="10"/>
      <c r="L1984" s="48"/>
      <c r="M1984" s="50"/>
      <c r="N1984" s="48"/>
    </row>
    <row r="1986" spans="8:14">
      <c r="H1986" s="10"/>
      <c r="I1986" s="9"/>
      <c r="J1986" s="10"/>
      <c r="L1986" s="48"/>
      <c r="M1986" s="50"/>
      <c r="N1986" s="48"/>
    </row>
    <row r="1988" spans="8:14">
      <c r="H1988" s="10"/>
      <c r="I1988" s="9"/>
      <c r="J1988" s="10"/>
      <c r="L1988" s="48"/>
      <c r="M1988" s="50"/>
      <c r="N1988" s="48"/>
    </row>
    <row r="1990" spans="8:14">
      <c r="H1990" s="10"/>
      <c r="I1990" s="9"/>
      <c r="J1990" s="10"/>
      <c r="L1990" s="48"/>
      <c r="M1990" s="50"/>
      <c r="N1990" s="48"/>
    </row>
    <row r="1992" spans="8:14">
      <c r="H1992" s="10"/>
      <c r="I1992" s="9"/>
      <c r="J1992" s="10"/>
      <c r="L1992" s="48"/>
      <c r="M1992" s="50"/>
      <c r="N1992" s="48"/>
    </row>
    <row r="1994" spans="8:14">
      <c r="H1994" s="10"/>
      <c r="I1994" s="9"/>
      <c r="J1994" s="10"/>
      <c r="L1994" s="48"/>
      <c r="M1994" s="50"/>
      <c r="N1994" s="48"/>
    </row>
    <row r="1996" spans="8:14">
      <c r="H1996" s="10"/>
      <c r="I1996" s="9"/>
      <c r="J1996" s="10"/>
      <c r="L1996" s="48"/>
      <c r="M1996" s="50"/>
      <c r="N1996" s="48"/>
    </row>
    <row r="1998" spans="8:14">
      <c r="H1998" s="10"/>
      <c r="I1998" s="9"/>
      <c r="J1998" s="10"/>
      <c r="L1998" s="48"/>
      <c r="M1998" s="50"/>
      <c r="N1998" s="48"/>
    </row>
    <row r="2000" spans="8:14">
      <c r="H2000" s="10"/>
      <c r="I2000" s="9"/>
      <c r="J2000" s="10"/>
      <c r="L2000" s="48"/>
      <c r="M2000" s="50"/>
      <c r="N2000" s="48"/>
    </row>
    <row r="2002" spans="8:14">
      <c r="H2002" s="10"/>
      <c r="I2002" s="9"/>
      <c r="J2002" s="10"/>
      <c r="L2002" s="48"/>
      <c r="M2002" s="50"/>
      <c r="N2002" s="48"/>
    </row>
  </sheetData>
  <mergeCells count="25">
    <mergeCell ref="B69:D69"/>
    <mergeCell ref="B70:D70"/>
    <mergeCell ref="B71:D71"/>
    <mergeCell ref="B72:D72"/>
    <mergeCell ref="B68:D68"/>
    <mergeCell ref="A1:F1"/>
    <mergeCell ref="A2:F2"/>
    <mergeCell ref="A16:F16"/>
    <mergeCell ref="A29:F29"/>
    <mergeCell ref="A35:F35"/>
    <mergeCell ref="B30:C30"/>
    <mergeCell ref="B32:C32"/>
    <mergeCell ref="B33:C33"/>
    <mergeCell ref="B31:C31"/>
    <mergeCell ref="B28:C28"/>
    <mergeCell ref="A25:B25"/>
    <mergeCell ref="A24:B24"/>
    <mergeCell ref="L3:N3"/>
    <mergeCell ref="H3:J3"/>
    <mergeCell ref="A42:F42"/>
    <mergeCell ref="A58:F58"/>
    <mergeCell ref="A67:F67"/>
    <mergeCell ref="B38:D38"/>
    <mergeCell ref="B37:D37"/>
    <mergeCell ref="B39:D39"/>
  </mergeCells>
  <phoneticPr fontId="1" type="noConversion"/>
  <dataValidations count="4">
    <dataValidation type="list" allowBlank="1" showInputMessage="1" showErrorMessage="1" sqref="B4:B13" xr:uid="{0A7B0FFF-5C9F-41F7-8F0B-B1F37120086A}">
      <formula1>"Template, 50% Review, 90% Review, Issued For Review, Issued For Permitting, Approved"</formula1>
    </dataValidation>
    <dataValidation type="list" allowBlank="1" showInputMessage="1" showErrorMessage="1" sqref="D4:D13" xr:uid="{C085223A-4676-4FB8-949A-BAD133D6D09B}">
      <formula1>"Internal, CSA, RAC, ISED"</formula1>
    </dataValidation>
    <dataValidation type="list" allowBlank="1" showInputMessage="1" showErrorMessage="1" sqref="A4:A13" xr:uid="{EE5CF67B-6035-46ED-BFEC-ECD55354AFF1}">
      <formula1>"Vlad Popovici, Peter Kazakoff, Vlad Popovici &amp; Peter Kazakoff, Dr Mae Seto, DSS, N/A "</formula1>
    </dataValidation>
    <dataValidation type="list" allowBlank="1" showInputMessage="1" showErrorMessage="1" sqref="J10" xr:uid="{98B36BFF-9658-4838-8C86-18AFEE0ED4ED}">
      <formula1>$A$60:$A$64</formula1>
    </dataValidation>
  </dataValidations>
  <hyperlinks>
    <hyperlink ref="A76" r:id="rId1" xr:uid="{FDF19133-1A0E-4799-9148-694B919A587E}"/>
    <hyperlink ref="A77" r:id="rId2" xr:uid="{4506FDDE-CFD8-482C-B956-4243B3A45D21}"/>
    <hyperlink ref="A78" r:id="rId3" xr:uid="{C1D7DB35-C6D5-4E42-96AD-50ADB2953CE7}"/>
    <hyperlink ref="A80" r:id="rId4" xr:uid="{CF4F8060-6D82-4CB7-90F0-743B334F1179}"/>
  </hyperlinks>
  <pageMargins left="0.7" right="0.7" top="0.75" bottom="0.75" header="0.3" footer="0.3"/>
  <pageSetup orientation="portrait" horizontalDpi="4294967293" verticalDpi="0"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93701-DCFC-4918-81B3-9BAAA08D4A8A}">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28E7211743A8438F0E5BE8C688BDA7" ma:contentTypeVersion="18" ma:contentTypeDescription="Create a new document." ma:contentTypeScope="" ma:versionID="aab8ae510ceff06db09f5fc2bdcfd0e6">
  <xsd:schema xmlns:xsd="http://www.w3.org/2001/XMLSchema" xmlns:xs="http://www.w3.org/2001/XMLSchema" xmlns:p="http://schemas.microsoft.com/office/2006/metadata/properties" xmlns:ns2="68f27b03-233d-4537-847e-535014eb9868" xmlns:ns3="fbcd9170-a13d-4bdf-b84f-c84fe76148e7" targetNamespace="http://schemas.microsoft.com/office/2006/metadata/properties" ma:root="true" ma:fieldsID="5ed0b5c53fe7ac822f3117f91ab48cc9" ns2:_="" ns3:_="">
    <xsd:import namespace="68f27b03-233d-4537-847e-535014eb9868"/>
    <xsd:import namespace="fbcd9170-a13d-4bdf-b84f-c84fe76148e7"/>
    <xsd:element name="properties">
      <xsd:complexType>
        <xsd:sequence>
          <xsd:element name="documentManagement">
            <xsd:complexType>
              <xsd:all>
                <xsd:element ref="ns2:Comments" minOccurs="0"/>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f27b03-233d-4537-847e-535014eb9868" elementFormDefault="qualified">
    <xsd:import namespace="http://schemas.microsoft.com/office/2006/documentManagement/types"/>
    <xsd:import namespace="http://schemas.microsoft.com/office/infopath/2007/PartnerControls"/>
    <xsd:element name="Comments" ma:index="3" nillable="true" ma:displayName="Comments" ma:format="Dropdown" ma:internalName="Comments" ma:readOnly="false">
      <xsd:simpleType>
        <xsd:restriction base="dms:Note">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0635ccc-b02a-4d30-ada7-5ff52beaed6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hidden="true" ma:internalName="MediaServiceOCR"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cd9170-a13d-4bdf-b84f-c84fe76148e7" elementFormDefault="qualified">
    <xsd:import namespace="http://schemas.microsoft.com/office/2006/documentManagement/types"/>
    <xsd:import namespace="http://schemas.microsoft.com/office/infopath/2007/PartnerControls"/>
    <xsd:element name="SharedWithUsers" ma:index="15"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hidden="true" ma:internalName="SharedWithDetails" ma:readOnly="true">
      <xsd:simpleType>
        <xsd:restriction base="dms:Note"/>
      </xsd:simpleType>
    </xsd:element>
    <xsd:element name="TaxCatchAll" ma:index="19" nillable="true" ma:displayName="Taxonomy Catch All Column" ma:hidden="true" ma:list="{584f5761-1d5c-4c5c-9cb6-a5702eee4fed}" ma:internalName="TaxCatchAll" ma:readOnly="false" ma:showField="CatchAllData" ma:web="fbcd9170-a13d-4bdf-b84f-c84fe76148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ments xmlns="68f27b03-233d-4537-847e-535014eb9868" xsi:nil="true"/>
    <TaxCatchAll xmlns="fbcd9170-a13d-4bdf-b84f-c84fe76148e7" xsi:nil="true"/>
    <lcf76f155ced4ddcb4097134ff3c332f xmlns="68f27b03-233d-4537-847e-535014eb986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34B4F94-38B5-4EC9-82F0-90A553C2132D}">
  <ds:schemaRefs>
    <ds:schemaRef ds:uri="http://schemas.microsoft.com/sharepoint/v3/contenttype/forms"/>
  </ds:schemaRefs>
</ds:datastoreItem>
</file>

<file path=customXml/itemProps2.xml><?xml version="1.0" encoding="utf-8"?>
<ds:datastoreItem xmlns:ds="http://schemas.openxmlformats.org/officeDocument/2006/customXml" ds:itemID="{2C5EF192-7B64-42A3-9F5D-62C1F6DA72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f27b03-233d-4537-847e-535014eb9868"/>
    <ds:schemaRef ds:uri="fbcd9170-a13d-4bdf-b84f-c84fe76148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B4B5D9F-8958-4763-AAA5-C5A97E6A526D}">
  <ds:schemaRefs>
    <ds:schemaRef ds:uri="http://purl.org/dc/terms/"/>
    <ds:schemaRef ds:uri="http://schemas.microsoft.com/office/infopath/2007/PartnerControls"/>
    <ds:schemaRef ds:uri="http://www.w3.org/XML/1998/namespace"/>
    <ds:schemaRef ds:uri="http://purl.org/dc/dcmitype/"/>
    <ds:schemaRef ds:uri="http://purl.org/dc/elements/1.1/"/>
    <ds:schemaRef ds:uri="http://schemas.microsoft.com/office/2006/metadata/properties"/>
    <ds:schemaRef ds:uri="68f27b03-233d-4537-847e-535014eb9868"/>
    <ds:schemaRef ds:uri="http://schemas.microsoft.com/office/2006/documentManagement/types"/>
    <ds:schemaRef ds:uri="http://schemas.openxmlformats.org/package/2006/metadata/core-properties"/>
    <ds:schemaRef ds:uri="fbcd9170-a13d-4bdf-b84f-c84fe76148e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Link Budget</vt:lpstr>
      <vt:lpstr>System design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James Hillaby</dc:creator>
  <cp:keywords/>
  <dc:description/>
  <cp:lastModifiedBy>James Hillaby</cp:lastModifiedBy>
  <cp:revision/>
  <dcterms:created xsi:type="dcterms:W3CDTF">2026-02-04T20:25:25Z</dcterms:created>
  <dcterms:modified xsi:type="dcterms:W3CDTF">2026-06-11T19:41:33Z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0x0101006328E7211743A8438F0E5BE8C688BDA7</vt:lpwstr>
  </property>
  <property fmtid="{D5CDD505-2E9C-101B-9397-08002B2CF9AE}" pid="3" name="MediaServiceImageTags">
    <vt:lpwstr/>
  </property>
</Properties>
</file>